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Pharmacy/DRAFT RFP 2024 Appendices &amp; Attachments/ATTACHMENTS 51-70/"/>
    </mc:Choice>
  </mc:AlternateContent>
  <xr:revisionPtr revIDLastSave="62" documentId="13_ncr:1_{28E97F29-A82E-4B27-B11B-8288B303B265}" xr6:coauthVersionLast="47" xr6:coauthVersionMax="47" xr10:uidLastSave="{C933AF9A-B931-4159-9867-66E731EEFFB0}"/>
  <bookViews>
    <workbookView xWindow="-120" yWindow="-120" windowWidth="24240" windowHeight="13140" tabRatio="848" xr2:uid="{A1E880A1-E494-499D-93A4-977F9509094C}"/>
  </bookViews>
  <sheets>
    <sheet name="2021 Commercial Call Stats" sheetId="3" r:id="rId1"/>
    <sheet name="2022 Commercial Call Stats" sheetId="1" r:id="rId2"/>
    <sheet name="2023 Commercial Call Stats" sheetId="5" r:id="rId3"/>
    <sheet name="2021 EGWP Call Stats" sheetId="4" r:id="rId4"/>
    <sheet name="2022 EGWP Call Stats" sheetId="2" r:id="rId5"/>
    <sheet name="2023 EGWP Call Stats" sheetId="6" r:id="rId6"/>
  </sheets>
  <definedNames>
    <definedName name="_xlnm.Print_Area" localSheetId="0">'2021 Commercial Call Stats'!$A$1:$W$53</definedName>
    <definedName name="_xlnm.Print_Area" localSheetId="3">'2021 EGWP Call Stats'!$A$1:$V$51</definedName>
    <definedName name="_xlnm.Print_Area" localSheetId="1">'2022 Commercial Call Stats'!$A$1:$T$51</definedName>
    <definedName name="_xlnm.Print_Area" localSheetId="4">'2022 EGWP Call Stats'!$A$1:$T$51</definedName>
    <definedName name="_xlnm.Print_Area" localSheetId="2">'2023 Commercial Call Stats'!$A$1:$T$51</definedName>
    <definedName name="_xlnm.Print_Area" localSheetId="5">'2023 EGWP Call Stats'!$A$1:$T$51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6" l="1"/>
  <c r="Q33" i="6"/>
  <c r="P33" i="6"/>
  <c r="O33" i="6"/>
  <c r="N33" i="6"/>
  <c r="M33" i="6"/>
  <c r="K33" i="6"/>
  <c r="E33" i="6"/>
  <c r="D33" i="6"/>
  <c r="C33" i="6"/>
  <c r="B33" i="6"/>
  <c r="S31" i="6"/>
  <c r="Q31" i="6"/>
  <c r="P31" i="6"/>
  <c r="O31" i="6"/>
  <c r="N31" i="6"/>
  <c r="M31" i="6"/>
  <c r="K31" i="6"/>
  <c r="E31" i="6"/>
  <c r="D31" i="6"/>
  <c r="C31" i="6"/>
  <c r="B31" i="6"/>
  <c r="S30" i="6"/>
  <c r="Q30" i="6"/>
  <c r="P30" i="6"/>
  <c r="O30" i="6"/>
  <c r="N30" i="6"/>
  <c r="M30" i="6"/>
  <c r="K30" i="6"/>
  <c r="E30" i="6"/>
  <c r="D30" i="6"/>
  <c r="C30" i="6"/>
  <c r="B30" i="6"/>
  <c r="S29" i="6"/>
  <c r="Q29" i="6"/>
  <c r="P29" i="6"/>
  <c r="O29" i="6"/>
  <c r="N29" i="6"/>
  <c r="M29" i="6"/>
  <c r="K29" i="6"/>
  <c r="E29" i="6"/>
  <c r="D29" i="6"/>
  <c r="C29" i="6"/>
  <c r="B29" i="6"/>
  <c r="S28" i="6"/>
  <c r="Q28" i="6"/>
  <c r="P28" i="6"/>
  <c r="O28" i="6"/>
  <c r="N28" i="6"/>
  <c r="M28" i="6"/>
  <c r="K28" i="6"/>
  <c r="E28" i="6"/>
  <c r="D28" i="6"/>
  <c r="C28" i="6"/>
  <c r="B28" i="6"/>
  <c r="S31" i="5"/>
  <c r="Q31" i="5"/>
  <c r="O31" i="5"/>
  <c r="M31" i="5"/>
  <c r="H31" i="5"/>
  <c r="G31" i="5"/>
  <c r="D31" i="5"/>
  <c r="C31" i="5"/>
  <c r="B31" i="5"/>
  <c r="S30" i="5"/>
  <c r="Q30" i="5"/>
  <c r="O30" i="5"/>
  <c r="M30" i="5"/>
  <c r="G30" i="5"/>
  <c r="H30" i="5" s="1"/>
  <c r="D30" i="5"/>
  <c r="C30" i="5"/>
  <c r="B30" i="5"/>
  <c r="S29" i="5"/>
  <c r="Q29" i="5"/>
  <c r="O29" i="5"/>
  <c r="M29" i="5"/>
  <c r="G29" i="5"/>
  <c r="H29" i="5" s="1"/>
  <c r="D29" i="5"/>
  <c r="C29" i="5"/>
  <c r="B29" i="5"/>
  <c r="S28" i="5"/>
  <c r="Q28" i="5"/>
  <c r="O28" i="5"/>
  <c r="M28" i="5"/>
  <c r="G28" i="5"/>
  <c r="H28" i="5" s="1"/>
  <c r="D28" i="5"/>
  <c r="C28" i="5"/>
  <c r="B28" i="5"/>
  <c r="H25" i="5"/>
  <c r="H24" i="5"/>
  <c r="H23" i="5"/>
  <c r="H22" i="5"/>
  <c r="H21" i="5"/>
  <c r="H20" i="5"/>
  <c r="H19" i="5"/>
  <c r="H18" i="5"/>
  <c r="H17" i="5"/>
  <c r="H16" i="5"/>
  <c r="H15" i="5"/>
  <c r="H14" i="5"/>
  <c r="V32" i="4"/>
  <c r="U32" i="4"/>
  <c r="T32" i="4"/>
  <c r="S32" i="4"/>
  <c r="O32" i="4"/>
  <c r="N32" i="4"/>
  <c r="L32" i="4"/>
  <c r="E32" i="4"/>
  <c r="D32" i="4"/>
  <c r="C32" i="4"/>
  <c r="V30" i="4"/>
  <c r="U30" i="4"/>
  <c r="T30" i="4"/>
  <c r="S30" i="4"/>
  <c r="O30" i="4"/>
  <c r="N30" i="4"/>
  <c r="L30" i="4"/>
  <c r="E30" i="4"/>
  <c r="D30" i="4"/>
  <c r="C30" i="4"/>
  <c r="V29" i="4"/>
  <c r="U29" i="4"/>
  <c r="T29" i="4"/>
  <c r="S29" i="4"/>
  <c r="O29" i="4"/>
  <c r="N29" i="4"/>
  <c r="L29" i="4"/>
  <c r="E29" i="4"/>
  <c r="D29" i="4"/>
  <c r="C29" i="4"/>
  <c r="V28" i="4"/>
  <c r="U28" i="4"/>
  <c r="T28" i="4"/>
  <c r="S28" i="4"/>
  <c r="O28" i="4"/>
  <c r="N28" i="4"/>
  <c r="L28" i="4"/>
  <c r="E28" i="4"/>
  <c r="D28" i="4"/>
  <c r="C28" i="4"/>
  <c r="V27" i="4"/>
  <c r="U27" i="4"/>
  <c r="T27" i="4"/>
  <c r="S27" i="4"/>
  <c r="O27" i="4"/>
  <c r="N27" i="4"/>
  <c r="L27" i="4"/>
  <c r="E27" i="4"/>
  <c r="D27" i="4"/>
  <c r="C27" i="4"/>
  <c r="W32" i="3"/>
  <c r="V32" i="3"/>
  <c r="U32" i="3"/>
  <c r="T32" i="3"/>
  <c r="P32" i="3"/>
  <c r="R32" i="3" s="1"/>
  <c r="N32" i="3"/>
  <c r="H32" i="3"/>
  <c r="I32" i="3" s="1"/>
  <c r="C32" i="3"/>
  <c r="W30" i="3"/>
  <c r="V30" i="3"/>
  <c r="U30" i="3"/>
  <c r="T30" i="3"/>
  <c r="P30" i="3"/>
  <c r="R30" i="3" s="1"/>
  <c r="N30" i="3"/>
  <c r="H30" i="3"/>
  <c r="I30" i="3" s="1"/>
  <c r="C30" i="3"/>
  <c r="W29" i="3"/>
  <c r="V29" i="3"/>
  <c r="U29" i="3"/>
  <c r="T29" i="3"/>
  <c r="P29" i="3"/>
  <c r="R29" i="3" s="1"/>
  <c r="N29" i="3"/>
  <c r="H29" i="3"/>
  <c r="I29" i="3" s="1"/>
  <c r="C29" i="3"/>
  <c r="W28" i="3"/>
  <c r="V28" i="3"/>
  <c r="U28" i="3"/>
  <c r="T28" i="3"/>
  <c r="P28" i="3"/>
  <c r="R28" i="3" s="1"/>
  <c r="N28" i="3"/>
  <c r="H28" i="3"/>
  <c r="I28" i="3" s="1"/>
  <c r="C28" i="3"/>
  <c r="W27" i="3"/>
  <c r="V27" i="3"/>
  <c r="U27" i="3"/>
  <c r="T27" i="3"/>
  <c r="P27" i="3"/>
  <c r="R27" i="3" s="1"/>
  <c r="N27" i="3"/>
  <c r="I27" i="3"/>
  <c r="H27" i="3"/>
  <c r="C27" i="3"/>
  <c r="R24" i="3"/>
  <c r="I24" i="3"/>
  <c r="R23" i="3"/>
  <c r="I23" i="3"/>
  <c r="R22" i="3"/>
  <c r="I22" i="3"/>
  <c r="R21" i="3"/>
  <c r="I21" i="3"/>
  <c r="R20" i="3"/>
  <c r="I20" i="3"/>
  <c r="R19" i="3"/>
  <c r="I19" i="3"/>
  <c r="R18" i="3"/>
  <c r="I18" i="3"/>
  <c r="R17" i="3"/>
  <c r="I17" i="3"/>
  <c r="R16" i="3"/>
  <c r="I16" i="3"/>
  <c r="R15" i="3"/>
  <c r="I15" i="3"/>
  <c r="R14" i="3"/>
  <c r="I14" i="3"/>
  <c r="R13" i="3"/>
  <c r="I13" i="3"/>
</calcChain>
</file>

<file path=xl/sharedStrings.xml><?xml version="1.0" encoding="utf-8"?>
<sst xmlns="http://schemas.openxmlformats.org/spreadsheetml/2006/main" count="482" uniqueCount="66">
  <si>
    <t>ATTACHMENT 57</t>
  </si>
  <si>
    <t>Commercial Call Statistics 2022</t>
  </si>
  <si>
    <t>MONTHLY</t>
  </si>
  <si>
    <t>IVR NCO</t>
  </si>
  <si>
    <t>CCR NCO</t>
  </si>
  <si>
    <t>NCA</t>
  </si>
  <si>
    <t>ABN&gt;0</t>
  </si>
  <si>
    <t>%ABN&gt;0</t>
  </si>
  <si>
    <t>ABN&gt;10</t>
  </si>
  <si>
    <t>%ABN&gt;10</t>
  </si>
  <si>
    <t>ATT</t>
  </si>
  <si>
    <t>ACW</t>
  </si>
  <si>
    <t>HOLD</t>
  </si>
  <si>
    <t>AHT</t>
  </si>
  <si>
    <t>AnsTime</t>
  </si>
  <si>
    <t>ASA</t>
  </si>
  <si>
    <t>NCA20</t>
  </si>
  <si>
    <t>NCA45</t>
  </si>
  <si>
    <t>%TSF20</t>
  </si>
  <si>
    <t>%TSF45</t>
  </si>
  <si>
    <t>After Hours (7am-pm)</t>
  </si>
  <si>
    <t>Weekend</t>
  </si>
  <si>
    <t>QUARTERLY</t>
  </si>
  <si>
    <t>Afer Hours (7am-pm)</t>
  </si>
  <si>
    <t>1st QTR</t>
  </si>
  <si>
    <t>2nd QTR</t>
  </si>
  <si>
    <t>3rd QTR</t>
  </si>
  <si>
    <t>4th QTR</t>
  </si>
  <si>
    <t>YTD Summary</t>
  </si>
  <si>
    <t>COLUMN HEADING LEGEND</t>
  </si>
  <si>
    <t>COLUMN TITLE</t>
  </si>
  <si>
    <t>DEFINITION</t>
  </si>
  <si>
    <t>Number of calls offered to an inbound to a custom 800 number, moving through the IVR.</t>
  </si>
  <si>
    <t>Number of calls offered from the IVR to a Customer Care Representative.</t>
  </si>
  <si>
    <t>Number of calls answered by a Customer Care Representative.</t>
  </si>
  <si>
    <t>Number of calls abandoned at 10 seconds or greater.</t>
  </si>
  <si>
    <t>Percent of calls abandoned at 10 seconds or greater.</t>
  </si>
  <si>
    <t>Average Talk Time - the average time, in seconds, engaged in conversation with a member.  The number excludes hold time and after call work.</t>
  </si>
  <si>
    <t>Average After Call Work - The average time, in seconds, used to wrap up any activities associated with the call.</t>
  </si>
  <si>
    <t>Average Hold Time - The average time, in seconds, spent on hold during the call.</t>
  </si>
  <si>
    <t>Average Handle Time -   The average time, in seconds, of the Average Talk Time + the Average After Call Work + the HOLD time.</t>
  </si>
  <si>
    <t>Average Speed of Answer - The average time, in seconds, it takes a Customer Care Representative to answer a call.</t>
  </si>
  <si>
    <t>Number of calls answered within 20 seconds.</t>
  </si>
  <si>
    <t>Number of calls answered within 45 seconds.</t>
  </si>
  <si>
    <t>Calls answered within 20 seconds as a percentage of the total calls offered.</t>
  </si>
  <si>
    <t>Calls answered within 45 seconds as a percentage of the total calls offered.</t>
  </si>
  <si>
    <t>EGWP Call Statistics 2022</t>
  </si>
  <si>
    <t>NCA60</t>
  </si>
  <si>
    <t>%TSF60</t>
  </si>
  <si>
    <t>MAX WAIT</t>
  </si>
  <si>
    <t>INT DISC</t>
  </si>
  <si>
    <t>After Hours
(7am-7pm)</t>
  </si>
  <si>
    <t>Number of calls answered within 60 seconds.</t>
  </si>
  <si>
    <t>Calls answered within 60 seconds as a percentage of the total calls offered.</t>
  </si>
  <si>
    <t>NCO After Hours
(7am-7pm)</t>
  </si>
  <si>
    <t>NCA After Hours
(7am-7pm)</t>
  </si>
  <si>
    <t>Weekend NCO</t>
  </si>
  <si>
    <t>Weekend NCA</t>
  </si>
  <si>
    <t>IVR Self Service</t>
  </si>
  <si>
    <t>Number of Calls containted within the IVR that did not get offered to a Customer Care Representative.</t>
  </si>
  <si>
    <t>Self Serve %</t>
  </si>
  <si>
    <t>% of total IVR Calls containted within the IVR that did not get offered to a Customer Care Representative.</t>
  </si>
  <si>
    <t>EGWP Call Statistics 2021</t>
  </si>
  <si>
    <t>Commercial Call Statistics 2021</t>
  </si>
  <si>
    <t>Commercial Call Statistics 2023</t>
  </si>
  <si>
    <t>EGWP Call Statistics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</si>
</sst>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mmm\ yyyy"/>
    <numFmt numFmtId="166" formatCode="0.0%"/>
    <numFmt numFmtId="167" formatCode="&quot;$&quot;#,##0.00"/>
    <numFmt numFmtId="168" formatCode="[$-10409]#,##0;\(#,##0\)"/>
    <numFmt numFmtId="169" formatCode="[$-10409]0.0%"/>
    <numFmt numFmtId="170" formatCode="[$-10409]0.0;\(0.0\)"/>
    <numFmt numFmtId="171" formatCode="[$-10409]0;\(0\)"/>
    <numFmt numFmtId="172" formatCode="[$-10409]#,##0.0;\(#,##0.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Geneva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2"/>
      <color indexed="12"/>
      <name val="Arial"/>
      <family val="2"/>
    </font>
    <font>
      <b/>
      <sz val="8"/>
      <color rgb="FF000000"/>
      <name val="Segoe UI"/>
      <family val="2"/>
    </font>
    <font>
      <b/>
      <sz val="8"/>
      <name val="Segoe UI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9E9E9"/>
      </patternFill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rgb="FF191970"/>
      </patternFill>
    </fill>
    <fill>
      <patternFill patternType="solid">
        <fgColor rgb="FFE9E9E9"/>
        <bgColor rgb="FFE9E9E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18" fillId="0" borderId="0"/>
  </cellStyleXfs>
  <cellXfs count="128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9" fontId="4" fillId="2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14" fontId="5" fillId="0" borderId="1" xfId="4" applyNumberFormat="1" applyBorder="1" applyAlignment="1">
      <alignment vertical="center"/>
    </xf>
    <xf numFmtId="3" fontId="5" fillId="0" borderId="1" xfId="4" applyNumberFormat="1" applyBorder="1" applyAlignment="1">
      <alignment vertical="center"/>
    </xf>
    <xf numFmtId="0" fontId="5" fillId="0" borderId="1" xfId="4" applyBorder="1" applyAlignment="1">
      <alignment vertical="center"/>
    </xf>
    <xf numFmtId="164" fontId="5" fillId="0" borderId="1" xfId="4" applyNumberFormat="1" applyBorder="1" applyAlignment="1">
      <alignment vertical="center"/>
    </xf>
    <xf numFmtId="9" fontId="5" fillId="0" borderId="1" xfId="4" applyNumberFormat="1" applyBorder="1" applyAlignment="1">
      <alignment vertical="center"/>
    </xf>
    <xf numFmtId="17" fontId="4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Continuous" vertical="center"/>
    </xf>
    <xf numFmtId="17" fontId="4" fillId="0" borderId="1" xfId="2" applyNumberFormat="1" applyFont="1" applyBorder="1" applyAlignment="1">
      <alignment horizontal="center" vertical="center" wrapText="1"/>
    </xf>
    <xf numFmtId="1" fontId="5" fillId="0" borderId="1" xfId="4" applyNumberFormat="1" applyBorder="1" applyAlignment="1">
      <alignment vertical="center"/>
    </xf>
    <xf numFmtId="0" fontId="8" fillId="2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5" fillId="0" borderId="0" xfId="4"/>
    <xf numFmtId="0" fontId="5" fillId="0" borderId="0" xfId="4" applyAlignment="1">
      <alignment horizontal="center"/>
    </xf>
    <xf numFmtId="167" fontId="5" fillId="0" borderId="0" xfId="4" applyNumberFormat="1"/>
    <xf numFmtId="3" fontId="5" fillId="0" borderId="0" xfId="4" applyNumberFormat="1"/>
    <xf numFmtId="14" fontId="5" fillId="0" borderId="0" xfId="4" applyNumberFormat="1"/>
    <xf numFmtId="168" fontId="12" fillId="4" borderId="2" xfId="0" applyNumberFormat="1" applyFont="1" applyFill="1" applyBorder="1" applyAlignment="1">
      <alignment horizontal="center" vertical="center" wrapText="1" readingOrder="1"/>
    </xf>
    <xf numFmtId="169" fontId="12" fillId="4" borderId="2" xfId="0" applyNumberFormat="1" applyFont="1" applyFill="1" applyBorder="1" applyAlignment="1">
      <alignment horizontal="center" vertical="center" wrapText="1" readingOrder="1"/>
    </xf>
    <xf numFmtId="0" fontId="12" fillId="4" borderId="2" xfId="0" applyFont="1" applyFill="1" applyBorder="1" applyAlignment="1">
      <alignment horizontal="center" vertical="center" wrapText="1" readingOrder="1"/>
    </xf>
    <xf numFmtId="170" fontId="12" fillId="4" borderId="2" xfId="0" applyNumberFormat="1" applyFont="1" applyFill="1" applyBorder="1" applyAlignment="1">
      <alignment horizontal="center" vertical="center" wrapText="1" readingOrder="1"/>
    </xf>
    <xf numFmtId="168" fontId="12" fillId="0" borderId="2" xfId="0" applyNumberFormat="1" applyFont="1" applyFill="1" applyBorder="1" applyAlignment="1">
      <alignment horizontal="center" vertical="center" wrapText="1" readingOrder="1"/>
    </xf>
    <xf numFmtId="169" fontId="12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170" fontId="12" fillId="0" borderId="2" xfId="0" applyNumberFormat="1" applyFont="1" applyFill="1" applyBorder="1" applyAlignment="1">
      <alignment horizontal="center" vertical="center" wrapText="1" readingOrder="1"/>
    </xf>
    <xf numFmtId="3" fontId="7" fillId="0" borderId="1" xfId="2" applyNumberFormat="1" applyFont="1" applyFill="1" applyBorder="1" applyAlignment="1">
      <alignment horizontal="centerContinuous" vertical="center"/>
    </xf>
    <xf numFmtId="0" fontId="7" fillId="0" borderId="1" xfId="2" applyFont="1" applyFill="1" applyBorder="1" applyAlignment="1">
      <alignment horizontal="centerContinuous" vertical="center"/>
    </xf>
    <xf numFmtId="164" fontId="7" fillId="0" borderId="1" xfId="2" applyNumberFormat="1" applyFont="1" applyFill="1" applyBorder="1" applyAlignment="1">
      <alignment horizontal="centerContinuous" vertical="center"/>
    </xf>
    <xf numFmtId="9" fontId="7" fillId="0" borderId="1" xfId="2" applyNumberFormat="1" applyFont="1" applyFill="1" applyBorder="1" applyAlignment="1">
      <alignment horizontal="centerContinuous" vertical="center"/>
    </xf>
    <xf numFmtId="168" fontId="13" fillId="0" borderId="2" xfId="0" applyNumberFormat="1" applyFont="1" applyFill="1" applyBorder="1" applyAlignment="1">
      <alignment horizontal="center" vertical="center" wrapText="1" readingOrder="1"/>
    </xf>
    <xf numFmtId="169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170" fontId="13" fillId="0" borderId="2" xfId="0" applyNumberFormat="1" applyFont="1" applyFill="1" applyBorder="1" applyAlignment="1">
      <alignment horizontal="center" vertical="center" wrapText="1" readingOrder="1"/>
    </xf>
    <xf numFmtId="168" fontId="12" fillId="0" borderId="2" xfId="0" applyNumberFormat="1" applyFont="1" applyBorder="1" applyAlignment="1">
      <alignment horizontal="center" vertical="center" wrapText="1" readingOrder="1"/>
    </xf>
    <xf numFmtId="169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170" fontId="12" fillId="0" borderId="2" xfId="0" applyNumberFormat="1" applyFont="1" applyBorder="1" applyAlignment="1">
      <alignment horizontal="center" vertical="center" wrapText="1" readingOrder="1"/>
    </xf>
    <xf numFmtId="171" fontId="12" fillId="0" borderId="2" xfId="0" applyNumberFormat="1" applyFont="1" applyBorder="1" applyAlignment="1">
      <alignment horizontal="center" vertical="center" wrapText="1" readingOrder="1"/>
    </xf>
    <xf numFmtId="17" fontId="4" fillId="0" borderId="1" xfId="2" applyNumberFormat="1" applyFont="1" applyFill="1" applyBorder="1" applyAlignment="1">
      <alignment horizontal="center" vertical="center"/>
    </xf>
    <xf numFmtId="171" fontId="12" fillId="0" borderId="2" xfId="0" applyNumberFormat="1" applyFont="1" applyFill="1" applyBorder="1" applyAlignment="1">
      <alignment horizontal="center" vertical="center" wrapText="1" readingOrder="1"/>
    </xf>
    <xf numFmtId="0" fontId="11" fillId="0" borderId="1" xfId="2" applyFont="1" applyFill="1" applyBorder="1" applyAlignment="1">
      <alignment horizontal="centerContinuous" vertical="center"/>
    </xf>
    <xf numFmtId="166" fontId="7" fillId="0" borderId="1" xfId="1" applyNumberFormat="1" applyFont="1" applyFill="1" applyBorder="1" applyAlignment="1" applyProtection="1">
      <alignment horizontal="centerContinuous" vertical="center"/>
    </xf>
    <xf numFmtId="17" fontId="4" fillId="0" borderId="1" xfId="2" applyNumberFormat="1" applyFont="1" applyFill="1" applyBorder="1" applyAlignment="1">
      <alignment horizontal="center" vertical="center" wrapText="1"/>
    </xf>
    <xf numFmtId="171" fontId="13" fillId="0" borderId="2" xfId="0" applyNumberFormat="1" applyFont="1" applyFill="1" applyBorder="1" applyAlignment="1">
      <alignment horizontal="center" vertical="center" wrapText="1" readingOrder="1"/>
    </xf>
    <xf numFmtId="9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64" fontId="15" fillId="2" borderId="1" xfId="2" applyNumberFormat="1" applyFont="1" applyFill="1" applyBorder="1" applyAlignment="1">
      <alignment horizontal="center" vertical="center"/>
    </xf>
    <xf numFmtId="9" fontId="15" fillId="2" borderId="1" xfId="2" applyNumberFormat="1" applyFont="1" applyFill="1" applyBorder="1" applyAlignment="1">
      <alignment horizontal="center" vertical="center"/>
    </xf>
    <xf numFmtId="9" fontId="15" fillId="2" borderId="1" xfId="2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4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4" applyAlignment="1">
      <alignment vertical="center"/>
    </xf>
    <xf numFmtId="0" fontId="16" fillId="0" borderId="0" xfId="4" applyFont="1" applyAlignment="1">
      <alignment horizontal="center" vertical="center" wrapText="1"/>
    </xf>
    <xf numFmtId="168" fontId="12" fillId="5" borderId="2" xfId="0" applyNumberFormat="1" applyFont="1" applyFill="1" applyBorder="1" applyAlignment="1">
      <alignment horizontal="center" vertical="center" wrapText="1" readingOrder="1"/>
    </xf>
    <xf numFmtId="169" fontId="12" fillId="5" borderId="2" xfId="0" applyNumberFormat="1" applyFont="1" applyFill="1" applyBorder="1" applyAlignment="1">
      <alignment horizontal="center" vertical="center" wrapText="1" readingOrder="1"/>
    </xf>
    <xf numFmtId="0" fontId="12" fillId="5" borderId="2" xfId="0" applyFont="1" applyFill="1" applyBorder="1" applyAlignment="1">
      <alignment horizontal="center" vertical="center" wrapText="1" readingOrder="1"/>
    </xf>
    <xf numFmtId="170" fontId="12" fillId="5" borderId="2" xfId="0" applyNumberFormat="1" applyFont="1" applyFill="1" applyBorder="1" applyAlignment="1">
      <alignment horizontal="center" vertical="center" wrapText="1" readingOrder="1"/>
    </xf>
    <xf numFmtId="3" fontId="7" fillId="0" borderId="1" xfId="2" applyNumberFormat="1" applyFont="1" applyBorder="1" applyAlignment="1">
      <alignment horizontal="centerContinuous" vertical="center"/>
    </xf>
    <xf numFmtId="0" fontId="7" fillId="0" borderId="1" xfId="2" applyFont="1" applyBorder="1" applyAlignment="1">
      <alignment horizontal="centerContinuous" vertical="center"/>
    </xf>
    <xf numFmtId="164" fontId="7" fillId="0" borderId="1" xfId="2" applyNumberFormat="1" applyFont="1" applyBorder="1" applyAlignment="1">
      <alignment horizontal="centerContinuous" vertical="center"/>
    </xf>
    <xf numFmtId="168" fontId="13" fillId="6" borderId="2" xfId="0" applyNumberFormat="1" applyFont="1" applyFill="1" applyBorder="1" applyAlignment="1">
      <alignment horizontal="center" vertical="center" wrapText="1" readingOrder="1"/>
    </xf>
    <xf numFmtId="169" fontId="13" fillId="6" borderId="2" xfId="0" applyNumberFormat="1" applyFont="1" applyFill="1" applyBorder="1" applyAlignment="1">
      <alignment horizontal="center" vertical="center" wrapText="1" readingOrder="1"/>
    </xf>
    <xf numFmtId="0" fontId="13" fillId="6" borderId="2" xfId="0" applyFont="1" applyFill="1" applyBorder="1" applyAlignment="1">
      <alignment horizontal="center" vertical="center" wrapText="1" readingOrder="1"/>
    </xf>
    <xf numFmtId="170" fontId="13" fillId="6" borderId="2" xfId="0" applyNumberFormat="1" applyFont="1" applyFill="1" applyBorder="1" applyAlignment="1">
      <alignment horizontal="center" vertical="center" wrapText="1" readingOrder="1"/>
    </xf>
    <xf numFmtId="0" fontId="17" fillId="2" borderId="1" xfId="4" applyFont="1" applyFill="1" applyBorder="1" applyAlignment="1">
      <alignment horizontal="center" vertical="center" wrapText="1"/>
    </xf>
    <xf numFmtId="0" fontId="14" fillId="0" borderId="0" xfId="0" applyFont="1"/>
    <xf numFmtId="0" fontId="15" fillId="2" borderId="1" xfId="2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 applyProtection="1">
      <alignment horizontal="center" vertical="center" wrapText="1"/>
    </xf>
    <xf numFmtId="3" fontId="15" fillId="2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 wrapText="1"/>
    </xf>
    <xf numFmtId="14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/>
    </xf>
    <xf numFmtId="166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 wrapText="1"/>
    </xf>
    <xf numFmtId="14" fontId="16" fillId="0" borderId="0" xfId="4" applyNumberFormat="1" applyFont="1" applyAlignment="1">
      <alignment horizontal="center" vertical="center" wrapText="1"/>
    </xf>
    <xf numFmtId="0" fontId="16" fillId="0" borderId="0" xfId="4" applyFont="1" applyAlignment="1">
      <alignment vertical="center" wrapText="1"/>
    </xf>
    <xf numFmtId="172" fontId="12" fillId="5" borderId="2" xfId="0" applyNumberFormat="1" applyFont="1" applyFill="1" applyBorder="1" applyAlignment="1">
      <alignment horizontal="center" vertical="center" wrapText="1" readingOrder="1"/>
    </xf>
    <xf numFmtId="14" fontId="5" fillId="0" borderId="0" xfId="3" applyNumberFormat="1" applyAlignment="1">
      <alignment horizontal="center"/>
    </xf>
    <xf numFmtId="14" fontId="5" fillId="0" borderId="0" xfId="4" applyNumberFormat="1" applyAlignment="1">
      <alignment horizontal="center" vertical="center"/>
    </xf>
    <xf numFmtId="172" fontId="7" fillId="0" borderId="1" xfId="2" applyNumberFormat="1" applyFont="1" applyBorder="1" applyAlignment="1">
      <alignment horizontal="centerContinuous" vertical="center"/>
    </xf>
    <xf numFmtId="172" fontId="13" fillId="6" borderId="2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9" fillId="3" borderId="1" xfId="4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2" borderId="1" xfId="4" applyFont="1" applyFill="1" applyBorder="1" applyAlignment="1">
      <alignment horizontal="center" vertical="center"/>
    </xf>
    <xf numFmtId="168" fontId="13" fillId="4" borderId="2" xfId="0" applyNumberFormat="1" applyFont="1" applyFill="1" applyBorder="1" applyAlignment="1">
      <alignment horizontal="center" vertical="center" wrapText="1" readingOrder="1"/>
    </xf>
    <xf numFmtId="169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2" xfId="0" applyFont="1" applyFill="1" applyBorder="1" applyAlignment="1">
      <alignment horizontal="center" vertical="center" wrapText="1" readingOrder="1"/>
    </xf>
    <xf numFmtId="170" fontId="13" fillId="4" borderId="2" xfId="0" applyNumberFormat="1" applyFont="1" applyFill="1" applyBorder="1" applyAlignment="1">
      <alignment horizontal="center" vertical="center" wrapText="1" readingOrder="1"/>
    </xf>
    <xf numFmtId="0" fontId="17" fillId="2" borderId="4" xfId="4" applyFont="1" applyFill="1" applyBorder="1" applyAlignment="1">
      <alignment horizontal="center" vertical="center"/>
    </xf>
    <xf numFmtId="0" fontId="17" fillId="2" borderId="0" xfId="4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2" borderId="5" xfId="4" applyFont="1" applyFill="1" applyBorder="1" applyAlignment="1">
      <alignment horizontal="center" vertical="center"/>
    </xf>
    <xf numFmtId="0" fontId="17" fillId="2" borderId="6" xfId="4" applyFont="1" applyFill="1" applyBorder="1" applyAlignment="1">
      <alignment horizontal="center" vertical="center"/>
    </xf>
    <xf numFmtId="0" fontId="17" fillId="2" borderId="7" xfId="4" applyFont="1" applyFill="1" applyBorder="1" applyAlignment="1">
      <alignment horizontal="center" vertical="center"/>
    </xf>
    <xf numFmtId="169" fontId="13" fillId="7" borderId="2" xfId="0" applyNumberFormat="1" applyFont="1" applyFill="1" applyBorder="1" applyAlignment="1">
      <alignment horizontal="center" vertical="center" wrapText="1" readingOrder="1"/>
    </xf>
    <xf numFmtId="168" fontId="13" fillId="7" borderId="2" xfId="5" applyNumberFormat="1" applyFont="1" applyFill="1" applyBorder="1" applyAlignment="1">
      <alignment horizontal="center" vertical="center" wrapText="1" readingOrder="1"/>
    </xf>
    <xf numFmtId="168" fontId="12" fillId="5" borderId="2" xfId="5" applyNumberFormat="1" applyFont="1" applyFill="1" applyBorder="1" applyAlignment="1">
      <alignment horizontal="center" vertical="center" wrapText="1" readingOrder="1"/>
    </xf>
  </cellXfs>
  <cellStyles count="6">
    <cellStyle name="Normal" xfId="0" builtinId="0"/>
    <cellStyle name="Normal 2" xfId="4" xr:uid="{C7DB6DC7-7221-4B49-9FB5-FCD569D76816}"/>
    <cellStyle name="Normal 4 2" xfId="5" xr:uid="{120BEA0B-BC8E-44B0-866E-F11AAB92DD16}"/>
    <cellStyle name="Normal_January '99 2" xfId="2" xr:uid="{F9714F16-51FD-4014-8B46-809F36370BE9}"/>
    <cellStyle name="Percent" xfId="1" builtinId="5"/>
    <cellStyle name="Percent 2" xfId="3" xr:uid="{B69166F6-8B2C-4217-A0D2-C5974D9A1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</xdr:row>
      <xdr:rowOff>0</xdr:rowOff>
    </xdr:from>
    <xdr:to>
      <xdr:col>22</xdr:col>
      <xdr:colOff>371474</xdr:colOff>
      <xdr:row>8</xdr:row>
      <xdr:rowOff>0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06032CF1-F52F-4DF6-8A19-F01E4AE0867D}"/>
            </a:ext>
          </a:extLst>
        </xdr:cNvPr>
        <xdr:cNvSpPr/>
      </xdr:nvSpPr>
      <xdr:spPr>
        <a:xfrm>
          <a:off x="438149" y="400050"/>
          <a:ext cx="10029825" cy="1209676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288932</xdr:colOff>
      <xdr:row>2</xdr:row>
      <xdr:rowOff>20106</xdr:rowOff>
    </xdr:from>
    <xdr:to>
      <xdr:col>5</xdr:col>
      <xdr:colOff>342900</xdr:colOff>
      <xdr:row>8</xdr:row>
      <xdr:rowOff>0</xdr:rowOff>
    </xdr:to>
    <xdr:sp macro="" textlink="">
      <xdr:nvSpPr>
        <xdr:cNvPr id="3" name="Shape 31">
          <a:extLst>
            <a:ext uri="{FF2B5EF4-FFF2-40B4-BE49-F238E27FC236}">
              <a16:creationId xmlns:a16="http://schemas.microsoft.com/office/drawing/2014/main" id="{42ED427A-D1BD-49E3-9D48-AE4A3416155F}"/>
            </a:ext>
          </a:extLst>
        </xdr:cNvPr>
        <xdr:cNvSpPr/>
      </xdr:nvSpPr>
      <xdr:spPr>
        <a:xfrm>
          <a:off x="2984507" y="420156"/>
          <a:ext cx="53968" cy="119909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343958</xdr:colOff>
      <xdr:row>3</xdr:row>
      <xdr:rowOff>122806</xdr:rowOff>
    </xdr:from>
    <xdr:to>
      <xdr:col>22</xdr:col>
      <xdr:colOff>125904</xdr:colOff>
      <xdr:row>7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A2D0D79-3F2F-48B6-96F1-BCA58913EADA}"/>
            </a:ext>
          </a:extLst>
        </xdr:cNvPr>
        <xdr:cNvSpPr/>
      </xdr:nvSpPr>
      <xdr:spPr>
        <a:xfrm>
          <a:off x="3430058" y="713356"/>
          <a:ext cx="6792346" cy="658244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</a:t>
          </a:r>
          <a:r>
            <a:rPr lang="en-US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Statistics 2021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(Commercial)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</a:t>
          </a:r>
          <a:r>
            <a:rPr lang="en-US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  <xdr:twoCellAnchor>
    <xdr:from>
      <xdr:col>1</xdr:col>
      <xdr:colOff>485775</xdr:colOff>
      <xdr:row>3</xdr:row>
      <xdr:rowOff>105836</xdr:rowOff>
    </xdr:from>
    <xdr:to>
      <xdr:col>4</xdr:col>
      <xdr:colOff>437281</xdr:colOff>
      <xdr:row>6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D58A78-EEF8-4A19-900F-48411678B9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696386"/>
          <a:ext cx="1913656" cy="627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19</xdr:col>
      <xdr:colOff>571500</xdr:colOff>
      <xdr:row>8</xdr:row>
      <xdr:rowOff>161924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297BC7AF-34D2-4AE3-9EA9-5F43A8984876}"/>
            </a:ext>
          </a:extLst>
        </xdr:cNvPr>
        <xdr:cNvSpPr/>
      </xdr:nvSpPr>
      <xdr:spPr>
        <a:xfrm>
          <a:off x="0" y="400049"/>
          <a:ext cx="11877675" cy="1304925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42523</xdr:colOff>
      <xdr:row>3</xdr:row>
      <xdr:rowOff>103715</xdr:rowOff>
    </xdr:from>
    <xdr:to>
      <xdr:col>3</xdr:col>
      <xdr:colOff>561297</xdr:colOff>
      <xdr:row>7</xdr:row>
      <xdr:rowOff>32504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D68EA8-A1C6-4F83-976D-56DEB84F366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23" y="696382"/>
          <a:ext cx="2688357" cy="690789"/>
        </a:xfrm>
        <a:prstGeom prst="rect">
          <a:avLst/>
        </a:prstGeom>
      </xdr:spPr>
    </xdr:pic>
    <xdr:clientData/>
  </xdr:twoCellAnchor>
  <xdr:twoCellAnchor>
    <xdr:from>
      <xdr:col>4</xdr:col>
      <xdr:colOff>3181</xdr:colOff>
      <xdr:row>1</xdr:row>
      <xdr:rowOff>200025</xdr:rowOff>
    </xdr:from>
    <xdr:to>
      <xdr:col>4</xdr:col>
      <xdr:colOff>48900</xdr:colOff>
      <xdr:row>8</xdr:row>
      <xdr:rowOff>162622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BDF821E2-41B8-4935-B146-7C30D8D30F41}"/>
            </a:ext>
          </a:extLst>
        </xdr:cNvPr>
        <xdr:cNvSpPr/>
      </xdr:nvSpPr>
      <xdr:spPr>
        <a:xfrm>
          <a:off x="2786598" y="401108"/>
          <a:ext cx="45719" cy="1306681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25513</xdr:colOff>
      <xdr:row>4</xdr:row>
      <xdr:rowOff>68830</xdr:rowOff>
    </xdr:from>
    <xdr:to>
      <xdr:col>19</xdr:col>
      <xdr:colOff>467746</xdr:colOff>
      <xdr:row>6</xdr:row>
      <xdr:rowOff>102054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E17E4BD-97FD-46C4-8468-6CBC935E4FDF}"/>
            </a:ext>
          </a:extLst>
        </xdr:cNvPr>
        <xdr:cNvSpPr/>
      </xdr:nvSpPr>
      <xdr:spPr>
        <a:xfrm>
          <a:off x="2806473" y="851241"/>
          <a:ext cx="9014733" cy="40742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Statistics 2022 (Commercial)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19</xdr:col>
      <xdr:colOff>571500</xdr:colOff>
      <xdr:row>8</xdr:row>
      <xdr:rowOff>161924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58445ABE-527F-491E-8A88-0E007D2837F2}"/>
            </a:ext>
          </a:extLst>
        </xdr:cNvPr>
        <xdr:cNvSpPr/>
      </xdr:nvSpPr>
      <xdr:spPr>
        <a:xfrm>
          <a:off x="0" y="400049"/>
          <a:ext cx="12496800" cy="1304925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42523</xdr:colOff>
      <xdr:row>3</xdr:row>
      <xdr:rowOff>103715</xdr:rowOff>
    </xdr:from>
    <xdr:to>
      <xdr:col>3</xdr:col>
      <xdr:colOff>561297</xdr:colOff>
      <xdr:row>7</xdr:row>
      <xdr:rowOff>32504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50D41C-441F-4CE9-9E39-28210ABCB92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23" y="694265"/>
          <a:ext cx="2690474" cy="690789"/>
        </a:xfrm>
        <a:prstGeom prst="rect">
          <a:avLst/>
        </a:prstGeom>
      </xdr:spPr>
    </xdr:pic>
    <xdr:clientData/>
  </xdr:twoCellAnchor>
  <xdr:twoCellAnchor>
    <xdr:from>
      <xdr:col>4</xdr:col>
      <xdr:colOff>3181</xdr:colOff>
      <xdr:row>1</xdr:row>
      <xdr:rowOff>200025</xdr:rowOff>
    </xdr:from>
    <xdr:to>
      <xdr:col>4</xdr:col>
      <xdr:colOff>48900</xdr:colOff>
      <xdr:row>8</xdr:row>
      <xdr:rowOff>162622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9C1040F7-04A1-4BA4-8B45-C40084402F6A}"/>
            </a:ext>
          </a:extLst>
        </xdr:cNvPr>
        <xdr:cNvSpPr/>
      </xdr:nvSpPr>
      <xdr:spPr>
        <a:xfrm>
          <a:off x="2784481" y="400050"/>
          <a:ext cx="45719" cy="1305622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25513</xdr:colOff>
      <xdr:row>4</xdr:row>
      <xdr:rowOff>68830</xdr:rowOff>
    </xdr:from>
    <xdr:to>
      <xdr:col>19</xdr:col>
      <xdr:colOff>467746</xdr:colOff>
      <xdr:row>6</xdr:row>
      <xdr:rowOff>102054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43A202C-DF55-4A66-8B58-1D4E64561EC1}"/>
            </a:ext>
          </a:extLst>
        </xdr:cNvPr>
        <xdr:cNvSpPr/>
      </xdr:nvSpPr>
      <xdr:spPr>
        <a:xfrm>
          <a:off x="2806813" y="849880"/>
          <a:ext cx="9586233" cy="414224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Statistics 2023 (Commercial)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0</xdr:rowOff>
    </xdr:from>
    <xdr:to>
      <xdr:col>21</xdr:col>
      <xdr:colOff>447676</xdr:colOff>
      <xdr:row>8</xdr:row>
      <xdr:rowOff>66676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2C31A2F1-D760-4332-8C86-8005B93F6E79}"/>
            </a:ext>
          </a:extLst>
        </xdr:cNvPr>
        <xdr:cNvSpPr/>
      </xdr:nvSpPr>
      <xdr:spPr>
        <a:xfrm>
          <a:off x="581025" y="400050"/>
          <a:ext cx="9420226" cy="1209676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90813</xdr:colOff>
      <xdr:row>2</xdr:row>
      <xdr:rowOff>39156</xdr:rowOff>
    </xdr:from>
    <xdr:to>
      <xdr:col>6</xdr:col>
      <xdr:colOff>136532</xdr:colOff>
      <xdr:row>8</xdr:row>
      <xdr:rowOff>57150</xdr:rowOff>
    </xdr:to>
    <xdr:sp macro="" textlink="">
      <xdr:nvSpPr>
        <xdr:cNvPr id="3" name="Shape 31">
          <a:extLst>
            <a:ext uri="{FF2B5EF4-FFF2-40B4-BE49-F238E27FC236}">
              <a16:creationId xmlns:a16="http://schemas.microsoft.com/office/drawing/2014/main" id="{D30CE8AE-654E-4E81-B2FB-74DBD8EAA6C6}"/>
            </a:ext>
          </a:extLst>
        </xdr:cNvPr>
        <xdr:cNvSpPr/>
      </xdr:nvSpPr>
      <xdr:spPr>
        <a:xfrm flipH="1">
          <a:off x="2900688" y="439206"/>
          <a:ext cx="45719" cy="116099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220133</xdr:colOff>
      <xdr:row>3</xdr:row>
      <xdr:rowOff>160906</xdr:rowOff>
    </xdr:from>
    <xdr:to>
      <xdr:col>21</xdr:col>
      <xdr:colOff>392604</xdr:colOff>
      <xdr:row>6</xdr:row>
      <xdr:rowOff>3630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53CAA07-3091-44C7-AF8A-640F36826C63}"/>
            </a:ext>
          </a:extLst>
        </xdr:cNvPr>
        <xdr:cNvSpPr/>
      </xdr:nvSpPr>
      <xdr:spPr>
        <a:xfrm>
          <a:off x="3030008" y="751456"/>
          <a:ext cx="6897121" cy="414224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Statistics </a:t>
          </a:r>
          <a:r>
            <a:rPr lang="en-US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2021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(EGWP)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  <xdr:twoCellAnchor>
    <xdr:from>
      <xdr:col>2</xdr:col>
      <xdr:colOff>99482</xdr:colOff>
      <xdr:row>4</xdr:row>
      <xdr:rowOff>1061</xdr:rowOff>
    </xdr:from>
    <xdr:to>
      <xdr:col>5</xdr:col>
      <xdr:colOff>190500</xdr:colOff>
      <xdr:row>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0FCCF8-53A4-40E4-822C-DC5E633FD56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507" y="782111"/>
          <a:ext cx="1548343" cy="5132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571500</xdr:colOff>
      <xdr:row>8</xdr:row>
      <xdr:rowOff>171450</xdr:rowOff>
    </xdr:to>
    <xdr:sp macro="" textlink="">
      <xdr:nvSpPr>
        <xdr:cNvPr id="6" name="Shape 14">
          <a:extLst>
            <a:ext uri="{FF2B5EF4-FFF2-40B4-BE49-F238E27FC236}">
              <a16:creationId xmlns:a16="http://schemas.microsoft.com/office/drawing/2014/main" id="{B77B8224-19E3-409A-B39F-454C735D52D2}"/>
            </a:ext>
          </a:extLst>
        </xdr:cNvPr>
        <xdr:cNvSpPr/>
      </xdr:nvSpPr>
      <xdr:spPr>
        <a:xfrm>
          <a:off x="0" y="400049"/>
          <a:ext cx="11649075" cy="1314451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3182</xdr:colOff>
      <xdr:row>2</xdr:row>
      <xdr:rowOff>10581</xdr:rowOff>
    </xdr:from>
    <xdr:to>
      <xdr:col>4</xdr:col>
      <xdr:colOff>48901</xdr:colOff>
      <xdr:row>8</xdr:row>
      <xdr:rowOff>173203</xdr:rowOff>
    </xdr:to>
    <xdr:sp macro="" textlink="">
      <xdr:nvSpPr>
        <xdr:cNvPr id="8" name="Shape 31">
          <a:extLst>
            <a:ext uri="{FF2B5EF4-FFF2-40B4-BE49-F238E27FC236}">
              <a16:creationId xmlns:a16="http://schemas.microsoft.com/office/drawing/2014/main" id="{4637F96D-F6AE-4092-967B-41F730A4D5F9}"/>
            </a:ext>
          </a:extLst>
        </xdr:cNvPr>
        <xdr:cNvSpPr/>
      </xdr:nvSpPr>
      <xdr:spPr>
        <a:xfrm>
          <a:off x="2532599" y="412748"/>
          <a:ext cx="45719" cy="1305622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433917</xdr:colOff>
      <xdr:row>4</xdr:row>
      <xdr:rowOff>84706</xdr:rowOff>
    </xdr:from>
    <xdr:to>
      <xdr:col>18</xdr:col>
      <xdr:colOff>412750</xdr:colOff>
      <xdr:row>8</xdr:row>
      <xdr:rowOff>52916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063D9D5-28E6-4FE8-96CD-E26CA4325FBE}"/>
            </a:ext>
          </a:extLst>
        </xdr:cNvPr>
        <xdr:cNvSpPr/>
      </xdr:nvSpPr>
      <xdr:spPr>
        <a:xfrm>
          <a:off x="3831167" y="867873"/>
          <a:ext cx="7958666" cy="73021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Statistics </a:t>
          </a:r>
          <a:r>
            <a:rPr lang="en-US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2022 (EGWP) -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  <xdr:twoCellAnchor>
    <xdr:from>
      <xdr:col>0</xdr:col>
      <xdr:colOff>42332</xdr:colOff>
      <xdr:row>3</xdr:row>
      <xdr:rowOff>105836</xdr:rowOff>
    </xdr:from>
    <xdr:to>
      <xdr:col>3</xdr:col>
      <xdr:colOff>561106</xdr:colOff>
      <xdr:row>7</xdr:row>
      <xdr:rowOff>34625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9DCB363-0460-42F3-8DB5-3E048CFED1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98503"/>
          <a:ext cx="2688357" cy="6907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571500</xdr:colOff>
      <xdr:row>8</xdr:row>
      <xdr:rowOff>171450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078E4D8D-4F96-4E2E-984C-A5A72D997845}"/>
            </a:ext>
          </a:extLst>
        </xdr:cNvPr>
        <xdr:cNvSpPr/>
      </xdr:nvSpPr>
      <xdr:spPr>
        <a:xfrm>
          <a:off x="0" y="400050"/>
          <a:ext cx="12515850" cy="131445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3182</xdr:colOff>
      <xdr:row>2</xdr:row>
      <xdr:rowOff>10581</xdr:rowOff>
    </xdr:from>
    <xdr:to>
      <xdr:col>4</xdr:col>
      <xdr:colOff>48901</xdr:colOff>
      <xdr:row>8</xdr:row>
      <xdr:rowOff>173203</xdr:rowOff>
    </xdr:to>
    <xdr:sp macro="" textlink="">
      <xdr:nvSpPr>
        <xdr:cNvPr id="3" name="Shape 31">
          <a:extLst>
            <a:ext uri="{FF2B5EF4-FFF2-40B4-BE49-F238E27FC236}">
              <a16:creationId xmlns:a16="http://schemas.microsoft.com/office/drawing/2014/main" id="{4EBB8547-98EA-4147-B5FC-107073A0B949}"/>
            </a:ext>
          </a:extLst>
        </xdr:cNvPr>
        <xdr:cNvSpPr/>
      </xdr:nvSpPr>
      <xdr:spPr>
        <a:xfrm>
          <a:off x="2803532" y="410631"/>
          <a:ext cx="45719" cy="1305622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433917</xdr:colOff>
      <xdr:row>4</xdr:row>
      <xdr:rowOff>84706</xdr:rowOff>
    </xdr:from>
    <xdr:to>
      <xdr:col>18</xdr:col>
      <xdr:colOff>412750</xdr:colOff>
      <xdr:row>8</xdr:row>
      <xdr:rowOff>52916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6525608-A2E4-450D-854B-B88D7880BEDC}"/>
            </a:ext>
          </a:extLst>
        </xdr:cNvPr>
        <xdr:cNvSpPr/>
      </xdr:nvSpPr>
      <xdr:spPr>
        <a:xfrm>
          <a:off x="3843867" y="865756"/>
          <a:ext cx="7903633" cy="73021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Call Statistics </a:t>
          </a:r>
          <a:r>
            <a:rPr lang="en-US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2023 (EGWP) -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  <xdr:twoCellAnchor>
    <xdr:from>
      <xdr:col>0</xdr:col>
      <xdr:colOff>42332</xdr:colOff>
      <xdr:row>3</xdr:row>
      <xdr:rowOff>105836</xdr:rowOff>
    </xdr:from>
    <xdr:to>
      <xdr:col>3</xdr:col>
      <xdr:colOff>561106</xdr:colOff>
      <xdr:row>7</xdr:row>
      <xdr:rowOff>34625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70FD5E-30CE-437C-8C5B-741C0A5C6E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96386"/>
          <a:ext cx="2709524" cy="6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8DEE-8F21-414B-988D-F1EB0F3243F6}">
  <sheetPr>
    <pageSetUpPr fitToPage="1"/>
  </sheetPr>
  <dimension ref="B1:X51"/>
  <sheetViews>
    <sheetView showGridLines="0" tabSelected="1" workbookViewId="0">
      <selection activeCell="B1" sqref="B1:W1"/>
    </sheetView>
  </sheetViews>
  <sheetFormatPr defaultRowHeight="15"/>
  <cols>
    <col min="1" max="1" width="4.42578125" customWidth="1"/>
    <col min="2" max="2" width="14.28515625" customWidth="1"/>
    <col min="3" max="3" width="7.28515625" bestFit="1" customWidth="1"/>
    <col min="4" max="4" width="8" bestFit="1" customWidth="1"/>
    <col min="5" max="5" width="6.5703125" bestFit="1" customWidth="1"/>
    <col min="6" max="6" width="5.7109375" bestFit="1" customWidth="1"/>
    <col min="7" max="7" width="7.28515625" bestFit="1" customWidth="1"/>
    <col min="8" max="8" width="6.7109375" bestFit="1" customWidth="1"/>
    <col min="9" max="9" width="8" bestFit="1" customWidth="1"/>
    <col min="10" max="10" width="4.28515625" bestFit="1" customWidth="1"/>
    <col min="11" max="11" width="4.7109375" bestFit="1" customWidth="1"/>
    <col min="12" max="12" width="5.28515625" bestFit="1" customWidth="1"/>
    <col min="13" max="13" width="4.28515625" bestFit="1" customWidth="1"/>
    <col min="14" max="14" width="8.28515625" bestFit="1" customWidth="1"/>
    <col min="15" max="15" width="4.28515625" bestFit="1" customWidth="1"/>
    <col min="16" max="17" width="6.5703125" bestFit="1" customWidth="1"/>
    <col min="18" max="19" width="6.7109375" bestFit="1" customWidth="1"/>
    <col min="20" max="21" width="8.7109375" bestFit="1" customWidth="1"/>
    <col min="22" max="23" width="8.42578125" bestFit="1" customWidth="1"/>
    <col min="24" max="24" width="2.5703125" customWidth="1"/>
  </cols>
  <sheetData>
    <row r="1" spans="2:24" ht="15.75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2:24" ht="15.7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2:24">
      <c r="G3" s="29"/>
      <c r="H3" s="29"/>
      <c r="I3" s="30"/>
      <c r="J3" s="30"/>
      <c r="K3" s="30"/>
      <c r="L3" s="30"/>
      <c r="M3" s="31"/>
      <c r="N3" s="31"/>
      <c r="O3" s="28"/>
      <c r="P3" s="28"/>
      <c r="Q3" s="32"/>
      <c r="R3" s="28"/>
      <c r="S3" s="28"/>
      <c r="T3" s="28"/>
    </row>
    <row r="4" spans="2:24">
      <c r="G4" s="29"/>
      <c r="H4" s="29"/>
      <c r="I4" s="30"/>
      <c r="J4" s="30"/>
      <c r="K4" s="30"/>
      <c r="L4" s="30"/>
      <c r="M4" s="31"/>
      <c r="N4" s="31"/>
      <c r="O4" s="28"/>
      <c r="P4" s="28"/>
      <c r="Q4" s="32"/>
      <c r="R4" s="28"/>
      <c r="S4" s="28"/>
      <c r="T4" s="28"/>
    </row>
    <row r="5" spans="2:24">
      <c r="G5" s="29"/>
      <c r="H5" s="29"/>
      <c r="I5" s="30"/>
      <c r="J5" s="30"/>
      <c r="K5" s="30"/>
      <c r="L5" s="30"/>
      <c r="M5" s="31"/>
      <c r="N5" s="31"/>
      <c r="O5" s="28"/>
      <c r="P5" s="28"/>
      <c r="Q5" s="32"/>
      <c r="R5" s="28"/>
      <c r="S5" s="28"/>
      <c r="T5" s="28"/>
    </row>
    <row r="6" spans="2:24">
      <c r="G6" s="29"/>
      <c r="H6" s="29"/>
      <c r="I6" s="30"/>
      <c r="J6" s="30"/>
      <c r="K6" s="30"/>
      <c r="L6" s="30"/>
      <c r="M6" s="31"/>
      <c r="N6" s="31"/>
      <c r="O6" s="28"/>
      <c r="P6" s="28"/>
      <c r="Q6" s="32"/>
      <c r="R6" s="28"/>
      <c r="S6" s="28"/>
      <c r="T6" s="28"/>
    </row>
    <row r="7" spans="2:24">
      <c r="G7" s="29"/>
      <c r="H7" s="29"/>
      <c r="I7" s="30"/>
      <c r="J7" s="30"/>
      <c r="K7" s="30"/>
      <c r="L7" s="30"/>
      <c r="M7" s="31"/>
      <c r="N7" s="31"/>
      <c r="O7" s="28"/>
      <c r="P7" s="28"/>
      <c r="Q7" s="32"/>
      <c r="R7" s="28"/>
      <c r="S7" s="28"/>
      <c r="T7" s="28"/>
    </row>
    <row r="8" spans="2:24">
      <c r="G8" s="29"/>
      <c r="H8" s="29"/>
      <c r="I8" s="30"/>
      <c r="J8" s="30"/>
      <c r="K8" s="30"/>
      <c r="L8" s="30"/>
      <c r="M8" s="31"/>
      <c r="N8" s="31"/>
      <c r="O8" s="28"/>
      <c r="P8" s="28"/>
      <c r="Q8" s="32"/>
      <c r="R8" s="28"/>
      <c r="S8" s="28"/>
      <c r="T8" s="28"/>
    </row>
    <row r="10" spans="2:24" ht="15.75">
      <c r="B10" s="121" t="s">
        <v>63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pans="2:24" ht="15.75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2:24" s="68" customFormat="1" ht="45">
      <c r="B12" s="62" t="s">
        <v>2</v>
      </c>
      <c r="C12" s="62" t="s">
        <v>3</v>
      </c>
      <c r="D12" s="62" t="s">
        <v>4</v>
      </c>
      <c r="E12" s="63" t="s">
        <v>5</v>
      </c>
      <c r="F12" s="62" t="s">
        <v>6</v>
      </c>
      <c r="G12" s="62" t="s">
        <v>7</v>
      </c>
      <c r="H12" s="62" t="s">
        <v>8</v>
      </c>
      <c r="I12" s="62" t="s">
        <v>9</v>
      </c>
      <c r="J12" s="62" t="s">
        <v>10</v>
      </c>
      <c r="K12" s="62" t="s">
        <v>11</v>
      </c>
      <c r="L12" s="62" t="s">
        <v>12</v>
      </c>
      <c r="M12" s="62" t="s">
        <v>13</v>
      </c>
      <c r="N12" s="62" t="s">
        <v>14</v>
      </c>
      <c r="O12" s="64" t="s">
        <v>15</v>
      </c>
      <c r="P12" s="62" t="s">
        <v>16</v>
      </c>
      <c r="Q12" s="63" t="s">
        <v>17</v>
      </c>
      <c r="R12" s="65" t="s">
        <v>18</v>
      </c>
      <c r="S12" s="65" t="s">
        <v>19</v>
      </c>
      <c r="T12" s="66" t="s">
        <v>54</v>
      </c>
      <c r="U12" s="66" t="s">
        <v>55</v>
      </c>
      <c r="V12" s="66" t="s">
        <v>56</v>
      </c>
      <c r="W12" s="66" t="s">
        <v>57</v>
      </c>
      <c r="X12" s="67"/>
    </row>
    <row r="13" spans="2:24" s="70" customFormat="1" ht="12.75">
      <c r="B13" s="5">
        <v>44197</v>
      </c>
      <c r="C13" s="33">
        <v>12677</v>
      </c>
      <c r="D13" s="33">
        <v>12158</v>
      </c>
      <c r="E13" s="33">
        <v>12135</v>
      </c>
      <c r="F13" s="33">
        <v>23</v>
      </c>
      <c r="G13" s="34">
        <v>2E-3</v>
      </c>
      <c r="H13" s="33">
        <v>10</v>
      </c>
      <c r="I13" s="34">
        <f>H13/D13</f>
        <v>8.2250370126665568E-4</v>
      </c>
      <c r="J13" s="35">
        <v>360</v>
      </c>
      <c r="K13" s="35">
        <v>10</v>
      </c>
      <c r="L13" s="35">
        <v>101</v>
      </c>
      <c r="M13" s="35">
        <v>470</v>
      </c>
      <c r="N13" s="33">
        <v>53386</v>
      </c>
      <c r="O13" s="36">
        <v>4.399</v>
      </c>
      <c r="P13" s="33">
        <v>11935</v>
      </c>
      <c r="Q13" s="33">
        <v>11987</v>
      </c>
      <c r="R13" s="34">
        <f>P13/D13</f>
        <v>0.98165816746175361</v>
      </c>
      <c r="S13" s="34">
        <v>0.98599999999999999</v>
      </c>
      <c r="T13" s="33">
        <v>768</v>
      </c>
      <c r="U13" s="33">
        <v>765</v>
      </c>
      <c r="V13" s="33">
        <v>1294</v>
      </c>
      <c r="W13" s="33">
        <v>1285</v>
      </c>
      <c r="X13" s="69"/>
    </row>
    <row r="14" spans="2:24" s="70" customFormat="1" ht="12.75">
      <c r="B14" s="5">
        <v>44228</v>
      </c>
      <c r="C14" s="33">
        <v>10181</v>
      </c>
      <c r="D14" s="33">
        <v>9705</v>
      </c>
      <c r="E14" s="33">
        <v>9682</v>
      </c>
      <c r="F14" s="33">
        <v>23</v>
      </c>
      <c r="G14" s="34">
        <v>2E-3</v>
      </c>
      <c r="H14" s="33">
        <v>16</v>
      </c>
      <c r="I14" s="34">
        <f t="shared" ref="I14:I24" si="0">H14/D14</f>
        <v>1.6486347243688821E-3</v>
      </c>
      <c r="J14" s="35">
        <v>382</v>
      </c>
      <c r="K14" s="35">
        <v>11</v>
      </c>
      <c r="L14" s="35">
        <v>102</v>
      </c>
      <c r="M14" s="35">
        <v>495</v>
      </c>
      <c r="N14" s="33">
        <v>43593</v>
      </c>
      <c r="O14" s="36">
        <v>4.5019999999999998</v>
      </c>
      <c r="P14" s="33">
        <v>9513</v>
      </c>
      <c r="Q14" s="33">
        <v>9563</v>
      </c>
      <c r="R14" s="34">
        <f t="shared" ref="R14:R24" si="1">P14/D14</f>
        <v>0.98021638330757344</v>
      </c>
      <c r="S14" s="34">
        <v>0.98499999999999999</v>
      </c>
      <c r="T14" s="33">
        <v>589</v>
      </c>
      <c r="U14" s="33">
        <v>584</v>
      </c>
      <c r="V14" s="33">
        <v>736</v>
      </c>
      <c r="W14" s="33">
        <v>727</v>
      </c>
      <c r="X14" s="69"/>
    </row>
    <row r="15" spans="2:24" s="70" customFormat="1" ht="12.75">
      <c r="B15" s="5">
        <v>44256</v>
      </c>
      <c r="C15" s="33">
        <v>11645</v>
      </c>
      <c r="D15" s="33">
        <v>10855</v>
      </c>
      <c r="E15" s="33">
        <v>10839</v>
      </c>
      <c r="F15" s="33">
        <v>16</v>
      </c>
      <c r="G15" s="34">
        <v>1E-3</v>
      </c>
      <c r="H15" s="33">
        <v>10</v>
      </c>
      <c r="I15" s="34">
        <f t="shared" si="0"/>
        <v>9.2123445416858593E-4</v>
      </c>
      <c r="J15" s="35">
        <v>359</v>
      </c>
      <c r="K15" s="35">
        <v>8</v>
      </c>
      <c r="L15" s="35">
        <v>85</v>
      </c>
      <c r="M15" s="35">
        <v>452</v>
      </c>
      <c r="N15" s="33">
        <v>43802</v>
      </c>
      <c r="O15" s="36">
        <v>4.0410000000000004</v>
      </c>
      <c r="P15" s="33">
        <v>10694</v>
      </c>
      <c r="Q15" s="33">
        <v>10736</v>
      </c>
      <c r="R15" s="34">
        <f t="shared" si="1"/>
        <v>0.98516812528788578</v>
      </c>
      <c r="S15" s="34">
        <v>0.98899999999999999</v>
      </c>
      <c r="T15" s="33">
        <v>1285</v>
      </c>
      <c r="U15" s="33">
        <v>1276</v>
      </c>
      <c r="V15" s="33">
        <v>872</v>
      </c>
      <c r="W15" s="33">
        <v>863</v>
      </c>
      <c r="X15" s="69"/>
    </row>
    <row r="16" spans="2:24" s="70" customFormat="1" ht="12.75">
      <c r="B16" s="5">
        <v>44287</v>
      </c>
      <c r="C16" s="33">
        <v>9924</v>
      </c>
      <c r="D16" s="33">
        <v>8803</v>
      </c>
      <c r="E16" s="33">
        <v>8773</v>
      </c>
      <c r="F16" s="33">
        <v>30</v>
      </c>
      <c r="G16" s="34">
        <v>3.0000000000000001E-3</v>
      </c>
      <c r="H16" s="33">
        <v>19</v>
      </c>
      <c r="I16" s="34">
        <f t="shared" si="0"/>
        <v>2.1583551062137906E-3</v>
      </c>
      <c r="J16" s="35">
        <v>357</v>
      </c>
      <c r="K16" s="35">
        <v>7</v>
      </c>
      <c r="L16" s="35">
        <v>94</v>
      </c>
      <c r="M16" s="35">
        <v>458</v>
      </c>
      <c r="N16" s="33">
        <v>48214</v>
      </c>
      <c r="O16" s="36">
        <v>5.4960000000000004</v>
      </c>
      <c r="P16" s="33">
        <v>8546</v>
      </c>
      <c r="Q16" s="33">
        <v>8608</v>
      </c>
      <c r="R16" s="34">
        <f t="shared" si="1"/>
        <v>0.97080540724752928</v>
      </c>
      <c r="S16" s="34">
        <v>0.97799999999999998</v>
      </c>
      <c r="T16" s="33">
        <v>1371</v>
      </c>
      <c r="U16" s="33">
        <v>1362</v>
      </c>
      <c r="V16" s="33">
        <v>598</v>
      </c>
      <c r="W16" s="33">
        <v>590</v>
      </c>
      <c r="X16" s="69"/>
    </row>
    <row r="17" spans="2:24" s="70" customFormat="1" ht="12.75">
      <c r="B17" s="5">
        <v>44317</v>
      </c>
      <c r="C17" s="33">
        <v>9159</v>
      </c>
      <c r="D17" s="33">
        <v>8321</v>
      </c>
      <c r="E17" s="33">
        <v>8305</v>
      </c>
      <c r="F17" s="33">
        <v>16</v>
      </c>
      <c r="G17" s="34">
        <v>2E-3</v>
      </c>
      <c r="H17" s="33">
        <v>12</v>
      </c>
      <c r="I17" s="34">
        <f t="shared" si="0"/>
        <v>1.4421343588510995E-3</v>
      </c>
      <c r="J17" s="35">
        <v>359</v>
      </c>
      <c r="K17" s="35">
        <v>8</v>
      </c>
      <c r="L17" s="35">
        <v>89</v>
      </c>
      <c r="M17" s="35">
        <v>456</v>
      </c>
      <c r="N17" s="33">
        <v>35154</v>
      </c>
      <c r="O17" s="36">
        <v>4.2329999999999997</v>
      </c>
      <c r="P17" s="33">
        <v>8193</v>
      </c>
      <c r="Q17" s="33">
        <v>8220</v>
      </c>
      <c r="R17" s="34">
        <f t="shared" si="1"/>
        <v>0.98461723350558827</v>
      </c>
      <c r="S17" s="34">
        <v>0.98799999999999999</v>
      </c>
      <c r="T17" s="33">
        <v>1308</v>
      </c>
      <c r="U17" s="33">
        <v>1301</v>
      </c>
      <c r="V17" s="33">
        <v>762</v>
      </c>
      <c r="W17" s="33">
        <v>760</v>
      </c>
      <c r="X17" s="69"/>
    </row>
    <row r="18" spans="2:24" s="70" customFormat="1" ht="12.75">
      <c r="B18" s="5">
        <v>44348</v>
      </c>
      <c r="C18" s="33">
        <v>10028</v>
      </c>
      <c r="D18" s="33">
        <v>9407</v>
      </c>
      <c r="E18" s="33">
        <v>9380</v>
      </c>
      <c r="F18" s="33">
        <v>27</v>
      </c>
      <c r="G18" s="34">
        <v>3.0000000000000001E-3</v>
      </c>
      <c r="H18" s="33">
        <v>19</v>
      </c>
      <c r="I18" s="34">
        <f t="shared" si="0"/>
        <v>2.0197725098331028E-3</v>
      </c>
      <c r="J18" s="35">
        <v>341</v>
      </c>
      <c r="K18" s="35">
        <v>10</v>
      </c>
      <c r="L18" s="35">
        <v>79</v>
      </c>
      <c r="M18" s="35">
        <v>431</v>
      </c>
      <c r="N18" s="33">
        <v>58628</v>
      </c>
      <c r="O18" s="36">
        <v>6.25</v>
      </c>
      <c r="P18" s="33">
        <v>9095</v>
      </c>
      <c r="Q18" s="33">
        <v>9173</v>
      </c>
      <c r="R18" s="34">
        <f t="shared" si="1"/>
        <v>0.96683320931221428</v>
      </c>
      <c r="S18" s="34">
        <v>0.97499999999999998</v>
      </c>
      <c r="T18" s="33">
        <v>1544</v>
      </c>
      <c r="U18" s="33">
        <v>1538</v>
      </c>
      <c r="V18" s="33">
        <v>553</v>
      </c>
      <c r="W18" s="33">
        <v>547</v>
      </c>
      <c r="X18" s="69"/>
    </row>
    <row r="19" spans="2:24" s="70" customFormat="1" ht="12.75">
      <c r="B19" s="5">
        <v>44378</v>
      </c>
      <c r="C19" s="33">
        <v>8943</v>
      </c>
      <c r="D19" s="33">
        <v>8181</v>
      </c>
      <c r="E19" s="33">
        <v>8148</v>
      </c>
      <c r="F19" s="33">
        <v>33</v>
      </c>
      <c r="G19" s="34">
        <v>4.0000000000000001E-3</v>
      </c>
      <c r="H19" s="33">
        <v>22</v>
      </c>
      <c r="I19" s="34">
        <f t="shared" si="0"/>
        <v>2.6891578046693556E-3</v>
      </c>
      <c r="J19" s="35">
        <v>369</v>
      </c>
      <c r="K19" s="35">
        <v>11</v>
      </c>
      <c r="L19" s="35">
        <v>86</v>
      </c>
      <c r="M19" s="35">
        <v>466</v>
      </c>
      <c r="N19" s="33">
        <v>71799</v>
      </c>
      <c r="O19" s="36">
        <v>8.8119999999999994</v>
      </c>
      <c r="P19" s="33">
        <v>7725</v>
      </c>
      <c r="Q19" s="33">
        <v>7839</v>
      </c>
      <c r="R19" s="34">
        <f t="shared" si="1"/>
        <v>0.94426109277594428</v>
      </c>
      <c r="S19" s="34">
        <v>0.95799999999999996</v>
      </c>
      <c r="T19" s="33">
        <v>1306</v>
      </c>
      <c r="U19" s="33">
        <v>1301</v>
      </c>
      <c r="V19" s="33">
        <v>632</v>
      </c>
      <c r="W19" s="33">
        <v>627</v>
      </c>
      <c r="X19" s="69"/>
    </row>
    <row r="20" spans="2:24" s="70" customFormat="1" ht="12.75">
      <c r="B20" s="5">
        <v>44409</v>
      </c>
      <c r="C20" s="33">
        <v>9790</v>
      </c>
      <c r="D20" s="33">
        <v>9226</v>
      </c>
      <c r="E20" s="33">
        <v>9205</v>
      </c>
      <c r="F20" s="33">
        <v>20</v>
      </c>
      <c r="G20" s="34">
        <v>2E-3</v>
      </c>
      <c r="H20" s="33">
        <v>13</v>
      </c>
      <c r="I20" s="34">
        <f t="shared" si="0"/>
        <v>1.4090613483633211E-3</v>
      </c>
      <c r="J20" s="35">
        <v>364</v>
      </c>
      <c r="K20" s="35">
        <v>12</v>
      </c>
      <c r="L20" s="35">
        <v>94</v>
      </c>
      <c r="M20" s="35">
        <v>469</v>
      </c>
      <c r="N20" s="33">
        <v>58209</v>
      </c>
      <c r="O20" s="36">
        <v>6.3239999999999998</v>
      </c>
      <c r="P20" s="33">
        <v>8850</v>
      </c>
      <c r="Q20" s="33">
        <v>8959</v>
      </c>
      <c r="R20" s="34">
        <f t="shared" si="1"/>
        <v>0.95924561023195321</v>
      </c>
      <c r="S20" s="34">
        <v>0.97099999999999997</v>
      </c>
      <c r="T20" s="33">
        <v>1418</v>
      </c>
      <c r="U20" s="33">
        <v>1413</v>
      </c>
      <c r="V20" s="33">
        <v>656</v>
      </c>
      <c r="W20" s="33">
        <v>649</v>
      </c>
      <c r="X20" s="69"/>
    </row>
    <row r="21" spans="2:24" s="70" customFormat="1" ht="12.75">
      <c r="B21" s="5">
        <v>44440</v>
      </c>
      <c r="C21" s="33">
        <v>9250</v>
      </c>
      <c r="D21" s="33">
        <v>8778</v>
      </c>
      <c r="E21" s="33">
        <v>8747</v>
      </c>
      <c r="F21" s="33">
        <v>31</v>
      </c>
      <c r="G21" s="34">
        <v>4.0000000000000001E-3</v>
      </c>
      <c r="H21" s="33">
        <v>20</v>
      </c>
      <c r="I21" s="34">
        <f t="shared" si="0"/>
        <v>2.27842333105491E-3</v>
      </c>
      <c r="J21" s="35">
        <v>349</v>
      </c>
      <c r="K21" s="35">
        <v>11</v>
      </c>
      <c r="L21" s="35">
        <v>91</v>
      </c>
      <c r="M21" s="35">
        <v>451</v>
      </c>
      <c r="N21" s="33">
        <v>56521</v>
      </c>
      <c r="O21" s="36">
        <v>6.4619999999999997</v>
      </c>
      <c r="P21" s="33">
        <v>8404</v>
      </c>
      <c r="Q21" s="33">
        <v>8500</v>
      </c>
      <c r="R21" s="34">
        <f t="shared" si="1"/>
        <v>0.95739348370927313</v>
      </c>
      <c r="S21" s="34">
        <v>0.96799999999999997</v>
      </c>
      <c r="T21" s="33">
        <v>1317</v>
      </c>
      <c r="U21" s="33">
        <v>1313</v>
      </c>
      <c r="V21" s="33">
        <v>655</v>
      </c>
      <c r="W21" s="33">
        <v>646</v>
      </c>
      <c r="X21" s="69"/>
    </row>
    <row r="22" spans="2:24" s="70" customFormat="1" ht="12.75">
      <c r="B22" s="5">
        <v>44470</v>
      </c>
      <c r="C22" s="33">
        <v>9988</v>
      </c>
      <c r="D22" s="33">
        <v>9657</v>
      </c>
      <c r="E22" s="33">
        <v>9601</v>
      </c>
      <c r="F22" s="33">
        <v>55</v>
      </c>
      <c r="G22" s="34">
        <v>6.0000000000000001E-3</v>
      </c>
      <c r="H22" s="33">
        <v>47</v>
      </c>
      <c r="I22" s="34">
        <f t="shared" si="0"/>
        <v>4.8669359014186604E-3</v>
      </c>
      <c r="J22" s="35">
        <v>368</v>
      </c>
      <c r="K22" s="35">
        <v>15</v>
      </c>
      <c r="L22" s="35">
        <v>103</v>
      </c>
      <c r="M22" s="35">
        <v>487</v>
      </c>
      <c r="N22" s="33">
        <v>135093</v>
      </c>
      <c r="O22" s="36">
        <v>14.071</v>
      </c>
      <c r="P22" s="33">
        <v>9006</v>
      </c>
      <c r="Q22" s="33">
        <v>9131</v>
      </c>
      <c r="R22" s="34">
        <f t="shared" si="1"/>
        <v>0.93258776017396705</v>
      </c>
      <c r="S22" s="34">
        <v>0.94599999999999995</v>
      </c>
      <c r="T22" s="33">
        <v>1379</v>
      </c>
      <c r="U22" s="33">
        <v>1378</v>
      </c>
      <c r="V22" s="33">
        <v>832</v>
      </c>
      <c r="W22" s="33">
        <v>807</v>
      </c>
      <c r="X22" s="69"/>
    </row>
    <row r="23" spans="2:24" s="70" customFormat="1" ht="12.75">
      <c r="B23" s="5">
        <v>44501</v>
      </c>
      <c r="C23" s="33">
        <v>10100</v>
      </c>
      <c r="D23" s="33">
        <v>9672</v>
      </c>
      <c r="E23" s="33">
        <v>9448</v>
      </c>
      <c r="F23" s="33">
        <v>224</v>
      </c>
      <c r="G23" s="34">
        <v>2.3E-2</v>
      </c>
      <c r="H23" s="33">
        <v>209</v>
      </c>
      <c r="I23" s="34">
        <f t="shared" si="0"/>
        <v>2.1608767576509511E-2</v>
      </c>
      <c r="J23" s="35">
        <v>365</v>
      </c>
      <c r="K23" s="35">
        <v>20</v>
      </c>
      <c r="L23" s="35">
        <v>96</v>
      </c>
      <c r="M23" s="35">
        <v>482</v>
      </c>
      <c r="N23" s="33">
        <v>509872</v>
      </c>
      <c r="O23" s="36">
        <v>53.966000000000001</v>
      </c>
      <c r="P23" s="33">
        <v>7766</v>
      </c>
      <c r="Q23" s="33">
        <v>8003</v>
      </c>
      <c r="R23" s="34">
        <f t="shared" si="1"/>
        <v>0.80293631100082719</v>
      </c>
      <c r="S23" s="34">
        <v>0.82699999999999996</v>
      </c>
      <c r="T23" s="33">
        <v>869</v>
      </c>
      <c r="U23" s="33">
        <v>856</v>
      </c>
      <c r="V23" s="33">
        <v>697</v>
      </c>
      <c r="W23" s="33">
        <v>651</v>
      </c>
      <c r="X23" s="69"/>
    </row>
    <row r="24" spans="2:24" s="70" customFormat="1" ht="12.75">
      <c r="B24" s="5">
        <v>44531</v>
      </c>
      <c r="C24" s="33">
        <v>10294</v>
      </c>
      <c r="D24" s="33">
        <v>9907</v>
      </c>
      <c r="E24" s="33">
        <v>9862</v>
      </c>
      <c r="F24" s="33">
        <v>42</v>
      </c>
      <c r="G24" s="34">
        <v>4.0000000000000001E-3</v>
      </c>
      <c r="H24" s="33">
        <v>32</v>
      </c>
      <c r="I24" s="34">
        <f t="shared" si="0"/>
        <v>3.2300393661047742E-3</v>
      </c>
      <c r="J24" s="35">
        <v>390</v>
      </c>
      <c r="K24" s="35">
        <v>13</v>
      </c>
      <c r="L24" s="35">
        <v>138</v>
      </c>
      <c r="M24" s="35">
        <v>541</v>
      </c>
      <c r="N24" s="33">
        <v>87109</v>
      </c>
      <c r="O24" s="36">
        <v>8.8330000000000002</v>
      </c>
      <c r="P24" s="33">
        <v>9400</v>
      </c>
      <c r="Q24" s="33">
        <v>9508</v>
      </c>
      <c r="R24" s="34">
        <f t="shared" si="1"/>
        <v>0.94882406379327744</v>
      </c>
      <c r="S24" s="34">
        <v>0.96</v>
      </c>
      <c r="T24" s="33">
        <v>666</v>
      </c>
      <c r="U24" s="33">
        <v>655</v>
      </c>
      <c r="V24" s="33">
        <v>619</v>
      </c>
      <c r="W24" s="33">
        <v>611</v>
      </c>
      <c r="X24" s="69"/>
    </row>
    <row r="25" spans="2:24" s="70" customFormat="1" ht="12.75">
      <c r="B25" s="6"/>
      <c r="C25" s="7"/>
      <c r="D25" s="7"/>
      <c r="E25" s="7"/>
      <c r="F25" s="7"/>
      <c r="G25" s="7"/>
      <c r="H25" s="7"/>
      <c r="I25" s="8"/>
      <c r="J25" s="7"/>
      <c r="K25" s="7"/>
      <c r="L25" s="7"/>
      <c r="M25" s="7"/>
      <c r="N25" s="7"/>
      <c r="O25" s="9"/>
      <c r="P25" s="7"/>
      <c r="Q25" s="7"/>
      <c r="R25" s="7"/>
      <c r="S25" s="7"/>
      <c r="T25" s="10"/>
      <c r="U25" s="10"/>
      <c r="V25" s="10"/>
      <c r="W25" s="10"/>
      <c r="X25" s="69"/>
    </row>
    <row r="26" spans="2:24" s="68" customFormat="1" ht="45">
      <c r="B26" s="62" t="s">
        <v>22</v>
      </c>
      <c r="C26" s="62" t="s">
        <v>3</v>
      </c>
      <c r="D26" s="62" t="s">
        <v>4</v>
      </c>
      <c r="E26" s="63" t="s">
        <v>5</v>
      </c>
      <c r="F26" s="62" t="s">
        <v>6</v>
      </c>
      <c r="G26" s="62" t="s">
        <v>7</v>
      </c>
      <c r="H26" s="62" t="s">
        <v>8</v>
      </c>
      <c r="I26" s="62" t="s">
        <v>9</v>
      </c>
      <c r="J26" s="62" t="s">
        <v>10</v>
      </c>
      <c r="K26" s="62" t="s">
        <v>11</v>
      </c>
      <c r="L26" s="62" t="s">
        <v>12</v>
      </c>
      <c r="M26" s="62" t="s">
        <v>13</v>
      </c>
      <c r="N26" s="62" t="s">
        <v>14</v>
      </c>
      <c r="O26" s="64" t="s">
        <v>15</v>
      </c>
      <c r="P26" s="62" t="s">
        <v>16</v>
      </c>
      <c r="Q26" s="63" t="s">
        <v>17</v>
      </c>
      <c r="R26" s="65" t="s">
        <v>18</v>
      </c>
      <c r="S26" s="65" t="s">
        <v>19</v>
      </c>
      <c r="T26" s="66" t="s">
        <v>54</v>
      </c>
      <c r="U26" s="66" t="s">
        <v>55</v>
      </c>
      <c r="V26" s="66" t="s">
        <v>56</v>
      </c>
      <c r="W26" s="66" t="s">
        <v>57</v>
      </c>
      <c r="X26" s="71"/>
    </row>
    <row r="27" spans="2:24" s="70" customFormat="1" ht="12.75">
      <c r="B27" s="11" t="s">
        <v>24</v>
      </c>
      <c r="C27" s="72">
        <f>SUM(C13:C15)</f>
        <v>34503</v>
      </c>
      <c r="D27" s="72">
        <v>32718</v>
      </c>
      <c r="E27" s="72">
        <v>32656</v>
      </c>
      <c r="F27" s="72">
        <v>62</v>
      </c>
      <c r="G27" s="73">
        <v>2E-3</v>
      </c>
      <c r="H27" s="72">
        <f>SUM(H13:H15)</f>
        <v>36</v>
      </c>
      <c r="I27" s="73">
        <f t="shared" ref="I27:I30" si="2">H27/D27</f>
        <v>1.1003117549972493E-3</v>
      </c>
      <c r="J27" s="74">
        <v>366</v>
      </c>
      <c r="K27" s="74">
        <v>10</v>
      </c>
      <c r="L27" s="74">
        <v>96</v>
      </c>
      <c r="M27" s="74">
        <v>472</v>
      </c>
      <c r="N27" s="72">
        <f>SUM(N13:N15)</f>
        <v>140781</v>
      </c>
      <c r="O27" s="75">
        <v>4.3109999999999999</v>
      </c>
      <c r="P27" s="72">
        <f>SUM(P13:P15)</f>
        <v>32142</v>
      </c>
      <c r="Q27" s="72">
        <v>32286</v>
      </c>
      <c r="R27" s="73">
        <f t="shared" ref="R27:R30" si="3">P27/D27</f>
        <v>0.98239501192004397</v>
      </c>
      <c r="S27" s="73">
        <v>0.98699999999999999</v>
      </c>
      <c r="T27" s="72">
        <f>SUM(T13:T15)</f>
        <v>2642</v>
      </c>
      <c r="U27" s="72">
        <f>SUM(U13:U15)</f>
        <v>2625</v>
      </c>
      <c r="V27" s="72">
        <f t="shared" ref="V27:W27" si="4">SUM(V13:V15)</f>
        <v>2902</v>
      </c>
      <c r="W27" s="72">
        <f t="shared" si="4"/>
        <v>2875</v>
      </c>
      <c r="X27" s="29"/>
    </row>
    <row r="28" spans="2:24" s="70" customFormat="1" ht="12.75">
      <c r="B28" s="11" t="s">
        <v>25</v>
      </c>
      <c r="C28" s="72">
        <f>SUM(C16:C18)</f>
        <v>29111</v>
      </c>
      <c r="D28" s="72">
        <v>26531</v>
      </c>
      <c r="E28" s="72">
        <v>26458</v>
      </c>
      <c r="F28" s="72">
        <v>73</v>
      </c>
      <c r="G28" s="73">
        <v>3.0000000000000001E-3</v>
      </c>
      <c r="H28" s="72">
        <f>SUM(H16:H18)</f>
        <v>50</v>
      </c>
      <c r="I28" s="73">
        <f t="shared" si="2"/>
        <v>1.8845878406392523E-3</v>
      </c>
      <c r="J28" s="74">
        <v>352</v>
      </c>
      <c r="K28" s="74">
        <v>8</v>
      </c>
      <c r="L28" s="74">
        <v>87</v>
      </c>
      <c r="M28" s="74">
        <v>448</v>
      </c>
      <c r="N28" s="72">
        <f>SUM(N16:N18)</f>
        <v>141996</v>
      </c>
      <c r="O28" s="75">
        <v>5.367</v>
      </c>
      <c r="P28" s="72">
        <f>SUM(P16:P18)</f>
        <v>25834</v>
      </c>
      <c r="Q28" s="72">
        <v>26001</v>
      </c>
      <c r="R28" s="73">
        <f t="shared" si="3"/>
        <v>0.97372884550148886</v>
      </c>
      <c r="S28" s="73">
        <v>0.98</v>
      </c>
      <c r="T28" s="72">
        <f>SUM(T16:T18)</f>
        <v>4223</v>
      </c>
      <c r="U28" s="72">
        <f>SUM(U16:U18)</f>
        <v>4201</v>
      </c>
      <c r="V28" s="72">
        <f t="shared" ref="V28:W28" si="5">SUM(V16:V18)</f>
        <v>1913</v>
      </c>
      <c r="W28" s="72">
        <f t="shared" si="5"/>
        <v>1897</v>
      </c>
      <c r="X28" s="29"/>
    </row>
    <row r="29" spans="2:24" s="70" customFormat="1" ht="12.75">
      <c r="B29" s="11" t="s">
        <v>26</v>
      </c>
      <c r="C29" s="72">
        <f>SUM(C19:C21)</f>
        <v>27983</v>
      </c>
      <c r="D29" s="72">
        <v>26185</v>
      </c>
      <c r="E29" s="72">
        <v>26100</v>
      </c>
      <c r="F29" s="72">
        <v>84</v>
      </c>
      <c r="G29" s="73">
        <v>3.0000000000000001E-3</v>
      </c>
      <c r="H29" s="72">
        <f>SUM(H19:H21)</f>
        <v>55</v>
      </c>
      <c r="I29" s="73">
        <f t="shared" si="2"/>
        <v>2.1004391827382091E-3</v>
      </c>
      <c r="J29" s="74">
        <v>361</v>
      </c>
      <c r="K29" s="74">
        <v>11</v>
      </c>
      <c r="L29" s="74">
        <v>90</v>
      </c>
      <c r="M29" s="74">
        <v>462</v>
      </c>
      <c r="N29" s="72">
        <f>SUM(N19:N21)</f>
        <v>186529</v>
      </c>
      <c r="O29" s="75">
        <v>7.1470000000000002</v>
      </c>
      <c r="P29" s="72">
        <f>SUM(P19:P21)</f>
        <v>24979</v>
      </c>
      <c r="Q29" s="72">
        <v>25298</v>
      </c>
      <c r="R29" s="73">
        <f t="shared" si="3"/>
        <v>0.95394309719304948</v>
      </c>
      <c r="S29" s="73">
        <v>0.96599999999999997</v>
      </c>
      <c r="T29" s="72">
        <f>SUM(T19:T21)</f>
        <v>4041</v>
      </c>
      <c r="U29" s="72">
        <f>SUM(U19:U21)</f>
        <v>4027</v>
      </c>
      <c r="V29" s="72">
        <f t="shared" ref="V29:W29" si="6">SUM(V19:V21)</f>
        <v>1943</v>
      </c>
      <c r="W29" s="72">
        <f t="shared" si="6"/>
        <v>1922</v>
      </c>
      <c r="X29" s="29"/>
    </row>
    <row r="30" spans="2:24" s="70" customFormat="1" ht="12.75">
      <c r="B30" s="11" t="s">
        <v>27</v>
      </c>
      <c r="C30" s="72">
        <f>SUM(C22:C24)</f>
        <v>30382</v>
      </c>
      <c r="D30" s="72">
        <v>29236</v>
      </c>
      <c r="E30" s="72">
        <v>28911</v>
      </c>
      <c r="F30" s="72">
        <v>321</v>
      </c>
      <c r="G30" s="73">
        <v>1.0999999999999999E-2</v>
      </c>
      <c r="H30" s="72">
        <f>SUM(H22:H24)</f>
        <v>288</v>
      </c>
      <c r="I30" s="73">
        <f t="shared" si="2"/>
        <v>9.8508687919003964E-3</v>
      </c>
      <c r="J30" s="74">
        <v>375</v>
      </c>
      <c r="K30" s="74">
        <v>16</v>
      </c>
      <c r="L30" s="74">
        <v>113</v>
      </c>
      <c r="M30" s="74">
        <v>503</v>
      </c>
      <c r="N30" s="72">
        <f>SUM(N22:N24)</f>
        <v>732074</v>
      </c>
      <c r="O30" s="75">
        <v>25.321999999999999</v>
      </c>
      <c r="P30" s="72">
        <f>SUM(P22:P24)</f>
        <v>26172</v>
      </c>
      <c r="Q30" s="72">
        <v>26642</v>
      </c>
      <c r="R30" s="73">
        <f t="shared" si="3"/>
        <v>0.8951977014639485</v>
      </c>
      <c r="S30" s="73">
        <v>0.91100000000000003</v>
      </c>
      <c r="T30" s="72">
        <f>SUM(T22:T24)</f>
        <v>2914</v>
      </c>
      <c r="U30" s="72">
        <f>SUM(U22:U24)</f>
        <v>2889</v>
      </c>
      <c r="V30" s="72">
        <f t="shared" ref="V30:W30" si="7">SUM(V22:V24)</f>
        <v>2148</v>
      </c>
      <c r="W30" s="72">
        <f t="shared" si="7"/>
        <v>2069</v>
      </c>
      <c r="X30" s="29"/>
    </row>
    <row r="31" spans="2:24" s="70" customFormat="1" ht="15.75">
      <c r="B31" s="12"/>
      <c r="C31" s="76"/>
      <c r="D31" s="76"/>
      <c r="E31" s="76"/>
      <c r="F31" s="76"/>
      <c r="G31" s="76"/>
      <c r="H31" s="76"/>
      <c r="I31" s="77"/>
      <c r="J31" s="76"/>
      <c r="K31" s="76"/>
      <c r="L31" s="76"/>
      <c r="M31" s="76"/>
      <c r="N31" s="76"/>
      <c r="O31" s="78"/>
      <c r="P31" s="76"/>
      <c r="Q31" s="76"/>
      <c r="R31" s="76"/>
      <c r="S31" s="76"/>
      <c r="T31" s="76"/>
      <c r="U31" s="76"/>
      <c r="V31" s="76"/>
      <c r="W31" s="76"/>
      <c r="X31" s="29"/>
    </row>
    <row r="32" spans="2:24" s="70" customFormat="1" ht="12.75">
      <c r="B32" s="13" t="s">
        <v>28</v>
      </c>
      <c r="C32" s="79">
        <f>SUM(C13:C24)</f>
        <v>121979</v>
      </c>
      <c r="D32" s="79">
        <v>114670</v>
      </c>
      <c r="E32" s="79">
        <v>114125</v>
      </c>
      <c r="F32" s="79">
        <v>540</v>
      </c>
      <c r="G32" s="80">
        <v>5.0000000000000001E-3</v>
      </c>
      <c r="H32" s="79">
        <f>SUM(H13:H24)</f>
        <v>429</v>
      </c>
      <c r="I32" s="80">
        <f>H32/D32</f>
        <v>3.7411703148164297E-3</v>
      </c>
      <c r="J32" s="81">
        <v>364</v>
      </c>
      <c r="K32" s="81">
        <v>11</v>
      </c>
      <c r="L32" s="81">
        <v>97</v>
      </c>
      <c r="M32" s="81">
        <v>472</v>
      </c>
      <c r="N32" s="79">
        <f>SUM(N13:N24)</f>
        <v>1201380</v>
      </c>
      <c r="O32" s="82">
        <v>10.526999999999999</v>
      </c>
      <c r="P32" s="79">
        <f>SUM(P13:P24)</f>
        <v>109127</v>
      </c>
      <c r="Q32" s="79">
        <v>110227</v>
      </c>
      <c r="R32" s="80">
        <f>P32/D32</f>
        <v>0.95166128891601987</v>
      </c>
      <c r="S32" s="80">
        <v>0.96099999999999997</v>
      </c>
      <c r="T32" s="79">
        <f>SUM(T13:T24)</f>
        <v>13820</v>
      </c>
      <c r="U32" s="79">
        <f>SUM(U13:U24)</f>
        <v>13742</v>
      </c>
      <c r="V32" s="79">
        <f t="shared" ref="V32:W32" si="8">SUM(V13:V24)</f>
        <v>8906</v>
      </c>
      <c r="W32" s="79">
        <f t="shared" si="8"/>
        <v>8763</v>
      </c>
      <c r="X32" s="29"/>
    </row>
    <row r="33" spans="2:24" s="70" customFormat="1">
      <c r="B33" s="8"/>
      <c r="C33" s="8"/>
      <c r="D33" s="8"/>
      <c r="E33" s="14"/>
      <c r="F33" s="14"/>
      <c r="G33" s="14"/>
      <c r="H33" s="8"/>
      <c r="I33" s="8"/>
      <c r="J33" s="8"/>
      <c r="K33" s="8"/>
      <c r="L33" s="8"/>
      <c r="M33" s="8"/>
      <c r="N33" s="8"/>
      <c r="O33" s="8"/>
      <c r="P33" s="8"/>
      <c r="Q33" s="10"/>
      <c r="R33" s="10"/>
      <c r="S33" s="10"/>
      <c r="T33" s="10"/>
      <c r="U33" s="10"/>
      <c r="V33" s="10"/>
      <c r="W33" s="14"/>
      <c r="X33"/>
    </row>
    <row r="34" spans="2:24" s="70" customFormat="1">
      <c r="B34" s="112" t="s">
        <v>29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/>
    </row>
    <row r="35" spans="2:24" s="68" customFormat="1" ht="25.5">
      <c r="B35" s="83" t="s">
        <v>30</v>
      </c>
      <c r="C35" s="114" t="s">
        <v>31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84"/>
    </row>
    <row r="36" spans="2:24" s="70" customFormat="1">
      <c r="B36" s="16" t="s">
        <v>3</v>
      </c>
      <c r="C36" s="110" t="s">
        <v>32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/>
    </row>
    <row r="37" spans="2:24" s="70" customFormat="1">
      <c r="B37" s="16" t="s">
        <v>4</v>
      </c>
      <c r="C37" s="110" t="s">
        <v>33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/>
    </row>
    <row r="38" spans="2:24" s="70" customFormat="1">
      <c r="B38" s="16" t="s">
        <v>5</v>
      </c>
      <c r="C38" s="110" t="s">
        <v>34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/>
    </row>
    <row r="39" spans="2:24" s="70" customFormat="1">
      <c r="B39" s="16" t="s">
        <v>8</v>
      </c>
      <c r="C39" s="110" t="s">
        <v>35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/>
    </row>
    <row r="40" spans="2:24" s="70" customFormat="1">
      <c r="B40" s="16" t="s">
        <v>9</v>
      </c>
      <c r="C40" s="110" t="s">
        <v>36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/>
    </row>
    <row r="41" spans="2:24" s="70" customFormat="1">
      <c r="B41" s="16" t="s">
        <v>10</v>
      </c>
      <c r="C41" s="110" t="s">
        <v>37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/>
    </row>
    <row r="42" spans="2:24" s="70" customFormat="1">
      <c r="B42" s="16" t="s">
        <v>11</v>
      </c>
      <c r="C42" s="110" t="s">
        <v>38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/>
    </row>
    <row r="43" spans="2:24" s="70" customFormat="1">
      <c r="B43" s="16" t="s">
        <v>12</v>
      </c>
      <c r="C43" s="110" t="s">
        <v>39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/>
    </row>
    <row r="44" spans="2:24" s="70" customFormat="1">
      <c r="B44" s="16" t="s">
        <v>13</v>
      </c>
      <c r="C44" s="110" t="s">
        <v>40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/>
    </row>
    <row r="45" spans="2:24" s="70" customFormat="1">
      <c r="B45" s="16" t="s">
        <v>15</v>
      </c>
      <c r="C45" s="110" t="s">
        <v>41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/>
    </row>
    <row r="46" spans="2:24" s="28" customFormat="1">
      <c r="B46" s="16" t="s">
        <v>16</v>
      </c>
      <c r="C46" s="110" t="s">
        <v>42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/>
    </row>
    <row r="47" spans="2:24" s="28" customFormat="1">
      <c r="B47" s="16" t="s">
        <v>17</v>
      </c>
      <c r="C47" s="110" t="s">
        <v>43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/>
    </row>
    <row r="48" spans="2:24" s="28" customFormat="1">
      <c r="B48" s="16" t="s">
        <v>18</v>
      </c>
      <c r="C48" s="110" t="s">
        <v>44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/>
    </row>
    <row r="49" spans="2:24" s="28" customFormat="1">
      <c r="B49" s="16" t="s">
        <v>19</v>
      </c>
      <c r="C49" s="110" t="s">
        <v>45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/>
    </row>
    <row r="50" spans="2:24" s="28" customFormat="1">
      <c r="B50" s="16" t="s">
        <v>58</v>
      </c>
      <c r="C50" s="110" t="s">
        <v>59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/>
    </row>
    <row r="51" spans="2:24" s="28" customFormat="1">
      <c r="B51" s="16" t="s">
        <v>60</v>
      </c>
      <c r="C51" s="110" t="s">
        <v>61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/>
    </row>
  </sheetData>
  <mergeCells count="20">
    <mergeCell ref="C51:W51"/>
    <mergeCell ref="B1:W1"/>
    <mergeCell ref="C45:W45"/>
    <mergeCell ref="C46:W46"/>
    <mergeCell ref="C47:W47"/>
    <mergeCell ref="C48:W48"/>
    <mergeCell ref="C49:W49"/>
    <mergeCell ref="C50:W50"/>
    <mergeCell ref="C39:W39"/>
    <mergeCell ref="C40:W40"/>
    <mergeCell ref="C41:W41"/>
    <mergeCell ref="C42:W42"/>
    <mergeCell ref="C43:W43"/>
    <mergeCell ref="C44:W44"/>
    <mergeCell ref="B10:W10"/>
    <mergeCell ref="B34:W34"/>
    <mergeCell ref="C35:W35"/>
    <mergeCell ref="C36:W36"/>
    <mergeCell ref="C37:W37"/>
    <mergeCell ref="C38:W38"/>
  </mergeCells>
  <printOptions horizontalCentered="1"/>
  <pageMargins left="0.7" right="0.7" top="0.75" bottom="0.75" header="0.3" footer="0.3"/>
  <pageSetup scale="63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273F-624E-4CDE-9B1E-FA642A01A863}">
  <sheetPr>
    <pageSetUpPr fitToPage="1"/>
  </sheetPr>
  <dimension ref="A1:T50"/>
  <sheetViews>
    <sheetView zoomScale="90" zoomScaleNormal="90" workbookViewId="0">
      <selection sqref="A1:T1"/>
    </sheetView>
  </sheetViews>
  <sheetFormatPr defaultRowHeight="15"/>
  <cols>
    <col min="1" max="1" width="14.28515625" customWidth="1"/>
  </cols>
  <sheetData>
    <row r="1" spans="1:20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28"/>
      <c r="S2" s="28"/>
      <c r="T2" s="28"/>
    </row>
    <row r="3" spans="1:20">
      <c r="G3" s="29"/>
      <c r="H3" s="29"/>
      <c r="I3" s="30"/>
      <c r="J3" s="30"/>
      <c r="K3" s="30"/>
      <c r="L3" s="30"/>
      <c r="M3" s="31"/>
      <c r="N3" s="31"/>
      <c r="O3" s="28"/>
      <c r="P3" s="28"/>
      <c r="Q3" s="32"/>
      <c r="R3" s="28"/>
      <c r="S3" s="28"/>
      <c r="T3" s="28"/>
    </row>
    <row r="4" spans="1:20">
      <c r="G4" s="29"/>
      <c r="H4" s="29"/>
      <c r="I4" s="30"/>
      <c r="J4" s="30"/>
      <c r="K4" s="30"/>
      <c r="L4" s="30"/>
      <c r="M4" s="31"/>
      <c r="N4" s="31"/>
      <c r="O4" s="28"/>
      <c r="P4" s="28"/>
      <c r="Q4" s="32"/>
      <c r="R4" s="28"/>
      <c r="S4" s="28"/>
      <c r="T4" s="28"/>
    </row>
    <row r="5" spans="1:20">
      <c r="G5" s="29"/>
      <c r="H5" s="29"/>
      <c r="I5" s="30"/>
      <c r="J5" s="30"/>
      <c r="K5" s="30"/>
      <c r="L5" s="30"/>
      <c r="M5" s="31"/>
      <c r="N5" s="31"/>
      <c r="O5" s="28"/>
      <c r="P5" s="28"/>
      <c r="Q5" s="32"/>
      <c r="R5" s="28"/>
      <c r="S5" s="28"/>
      <c r="T5" s="28"/>
    </row>
    <row r="6" spans="1:20">
      <c r="G6" s="29"/>
      <c r="H6" s="29"/>
      <c r="I6" s="30"/>
      <c r="J6" s="30"/>
      <c r="K6" s="30"/>
      <c r="L6" s="30"/>
      <c r="M6" s="31"/>
      <c r="N6" s="31"/>
      <c r="O6" s="28"/>
      <c r="P6" s="28"/>
      <c r="Q6" s="32"/>
      <c r="R6" s="28"/>
      <c r="S6" s="28"/>
      <c r="T6" s="28"/>
    </row>
    <row r="7" spans="1:20">
      <c r="G7" s="29"/>
      <c r="H7" s="29"/>
      <c r="I7" s="30"/>
      <c r="J7" s="30"/>
      <c r="K7" s="30"/>
      <c r="L7" s="30"/>
      <c r="M7" s="31"/>
      <c r="N7" s="31"/>
      <c r="O7" s="28"/>
      <c r="P7" s="28"/>
      <c r="Q7" s="32"/>
      <c r="R7" s="28"/>
      <c r="S7" s="28"/>
      <c r="T7" s="28"/>
    </row>
    <row r="8" spans="1:20">
      <c r="G8" s="29"/>
      <c r="H8" s="29"/>
      <c r="I8" s="30"/>
      <c r="J8" s="30"/>
      <c r="K8" s="30"/>
      <c r="L8" s="30"/>
      <c r="M8" s="31"/>
      <c r="N8" s="31"/>
      <c r="O8" s="28"/>
      <c r="P8" s="28"/>
      <c r="Q8" s="32"/>
      <c r="R8" s="28"/>
      <c r="S8" s="28"/>
      <c r="T8" s="28"/>
    </row>
    <row r="9" spans="1:20">
      <c r="G9" s="29"/>
      <c r="H9" s="29"/>
      <c r="I9" s="30"/>
      <c r="J9" s="30"/>
      <c r="K9" s="30"/>
      <c r="L9" s="30"/>
      <c r="M9" s="31"/>
      <c r="N9" s="31"/>
      <c r="O9" s="28"/>
      <c r="P9" s="28"/>
      <c r="Q9" s="32"/>
      <c r="R9" s="28"/>
      <c r="S9" s="28"/>
      <c r="T9" s="28"/>
    </row>
    <row r="10" spans="1:20">
      <c r="G10" s="29"/>
      <c r="H10" s="29"/>
      <c r="I10" s="30"/>
      <c r="J10" s="30"/>
      <c r="K10" s="30"/>
      <c r="L10" s="30"/>
      <c r="M10" s="31"/>
      <c r="N10" s="31"/>
      <c r="O10" s="28"/>
      <c r="P10" s="28"/>
      <c r="Q10" s="32"/>
      <c r="R10" s="28"/>
      <c r="S10" s="28"/>
      <c r="T10" s="28"/>
    </row>
    <row r="11" spans="1:20" ht="15.75">
      <c r="A11" s="111" t="s">
        <v>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3" spans="1:20" ht="33.75">
      <c r="A13" s="1" t="s">
        <v>2</v>
      </c>
      <c r="B13" s="1" t="s">
        <v>3</v>
      </c>
      <c r="C13" s="1" t="s">
        <v>4</v>
      </c>
      <c r="D13" s="2" t="s">
        <v>5</v>
      </c>
      <c r="E13" s="1" t="s">
        <v>6</v>
      </c>
      <c r="F13" s="1" t="s">
        <v>7</v>
      </c>
      <c r="G13" s="1" t="s">
        <v>8</v>
      </c>
      <c r="H13" s="1" t="s">
        <v>9</v>
      </c>
      <c r="I13" s="1" t="s">
        <v>10</v>
      </c>
      <c r="J13" s="1" t="s">
        <v>11</v>
      </c>
      <c r="K13" s="1" t="s">
        <v>12</v>
      </c>
      <c r="L13" s="1" t="s">
        <v>13</v>
      </c>
      <c r="M13" s="1" t="s">
        <v>14</v>
      </c>
      <c r="N13" s="3" t="s">
        <v>15</v>
      </c>
      <c r="O13" s="1" t="s">
        <v>16</v>
      </c>
      <c r="P13" s="2" t="s">
        <v>17</v>
      </c>
      <c r="Q13" s="4" t="s">
        <v>18</v>
      </c>
      <c r="R13" s="4" t="s">
        <v>19</v>
      </c>
      <c r="S13" s="60" t="s">
        <v>20</v>
      </c>
      <c r="T13" s="4" t="s">
        <v>21</v>
      </c>
    </row>
    <row r="14" spans="1:20">
      <c r="A14" s="5">
        <v>44562</v>
      </c>
      <c r="B14" s="33">
        <v>12585</v>
      </c>
      <c r="C14" s="33">
        <v>12160</v>
      </c>
      <c r="D14" s="33">
        <v>12111</v>
      </c>
      <c r="E14" s="33">
        <v>49</v>
      </c>
      <c r="F14" s="38">
        <v>4.0000000000000001E-3</v>
      </c>
      <c r="G14" s="33">
        <v>41</v>
      </c>
      <c r="H14" s="34">
        <v>3.0000000000000001E-3</v>
      </c>
      <c r="I14" s="35">
        <v>363</v>
      </c>
      <c r="J14" s="35">
        <v>9</v>
      </c>
      <c r="K14" s="35">
        <v>103</v>
      </c>
      <c r="L14" s="35">
        <v>475</v>
      </c>
      <c r="M14" s="33">
        <v>117772</v>
      </c>
      <c r="N14" s="36">
        <v>9.7240000000000002</v>
      </c>
      <c r="O14" s="33">
        <v>11520</v>
      </c>
      <c r="P14" s="33">
        <v>11679</v>
      </c>
      <c r="Q14" s="34">
        <v>0.94699999999999995</v>
      </c>
      <c r="R14" s="34">
        <v>0.96</v>
      </c>
      <c r="S14" s="33">
        <v>646</v>
      </c>
      <c r="T14" s="33">
        <v>960</v>
      </c>
    </row>
    <row r="15" spans="1:20">
      <c r="A15" s="5">
        <v>44593</v>
      </c>
      <c r="B15" s="33">
        <v>10191</v>
      </c>
      <c r="C15" s="33">
        <v>10126</v>
      </c>
      <c r="D15" s="33">
        <v>10070</v>
      </c>
      <c r="E15" s="33">
        <v>56</v>
      </c>
      <c r="F15" s="38">
        <v>6.0000000000000001E-3</v>
      </c>
      <c r="G15" s="33">
        <v>46</v>
      </c>
      <c r="H15" s="34">
        <v>5.0000000000000001E-3</v>
      </c>
      <c r="I15" s="35">
        <v>356</v>
      </c>
      <c r="J15" s="35">
        <v>10</v>
      </c>
      <c r="K15" s="35">
        <v>103</v>
      </c>
      <c r="L15" s="35">
        <v>470</v>
      </c>
      <c r="M15" s="33">
        <v>138477</v>
      </c>
      <c r="N15" s="36">
        <v>13.750999999999999</v>
      </c>
      <c r="O15" s="33">
        <v>9387</v>
      </c>
      <c r="P15" s="33">
        <v>9516</v>
      </c>
      <c r="Q15" s="34">
        <v>0.92700000000000005</v>
      </c>
      <c r="R15" s="34">
        <v>0.94</v>
      </c>
      <c r="S15" s="33">
        <v>637</v>
      </c>
      <c r="T15" s="33">
        <v>706</v>
      </c>
    </row>
    <row r="16" spans="1:20">
      <c r="A16" s="5">
        <v>44621</v>
      </c>
      <c r="B16" s="33">
        <v>10543</v>
      </c>
      <c r="C16" s="33">
        <v>10365</v>
      </c>
      <c r="D16" s="33">
        <v>10319</v>
      </c>
      <c r="E16" s="33">
        <v>46</v>
      </c>
      <c r="F16" s="38">
        <v>4.0000000000000001E-3</v>
      </c>
      <c r="G16" s="33">
        <v>35</v>
      </c>
      <c r="H16" s="34">
        <v>3.0000000000000001E-3</v>
      </c>
      <c r="I16" s="35">
        <v>351</v>
      </c>
      <c r="J16" s="35">
        <v>11</v>
      </c>
      <c r="K16" s="35">
        <v>103</v>
      </c>
      <c r="L16" s="35">
        <v>465</v>
      </c>
      <c r="M16" s="33">
        <v>66438</v>
      </c>
      <c r="N16" s="36">
        <v>6.4379999999999997</v>
      </c>
      <c r="O16" s="33">
        <v>9980</v>
      </c>
      <c r="P16" s="33">
        <v>10070</v>
      </c>
      <c r="Q16" s="34">
        <v>0.96299999999999997</v>
      </c>
      <c r="R16" s="34">
        <v>0.97199999999999998</v>
      </c>
      <c r="S16" s="33">
        <v>1186</v>
      </c>
      <c r="T16" s="33">
        <v>654</v>
      </c>
    </row>
    <row r="17" spans="1:20">
      <c r="A17" s="5">
        <v>44652</v>
      </c>
      <c r="B17" s="33">
        <v>9205</v>
      </c>
      <c r="C17" s="33">
        <v>8844</v>
      </c>
      <c r="D17" s="33">
        <v>8826</v>
      </c>
      <c r="E17" s="33">
        <v>18</v>
      </c>
      <c r="F17" s="38">
        <v>2E-3</v>
      </c>
      <c r="G17" s="33">
        <v>6</v>
      </c>
      <c r="H17" s="34">
        <v>1E-3</v>
      </c>
      <c r="I17" s="35">
        <v>357</v>
      </c>
      <c r="J17" s="35">
        <v>12</v>
      </c>
      <c r="K17" s="35">
        <v>105</v>
      </c>
      <c r="L17" s="35">
        <v>474</v>
      </c>
      <c r="M17" s="33">
        <v>32428</v>
      </c>
      <c r="N17" s="36">
        <v>3.6739999999999999</v>
      </c>
      <c r="O17" s="33">
        <v>8666</v>
      </c>
      <c r="P17" s="33">
        <v>8731</v>
      </c>
      <c r="Q17" s="34">
        <v>0.98</v>
      </c>
      <c r="R17" s="34">
        <v>0.98699999999999999</v>
      </c>
      <c r="S17" s="33">
        <v>1389</v>
      </c>
      <c r="T17" s="33">
        <v>680</v>
      </c>
    </row>
    <row r="18" spans="1:20">
      <c r="A18" s="5">
        <v>44682</v>
      </c>
      <c r="B18" s="33">
        <v>9920</v>
      </c>
      <c r="C18" s="33">
        <v>8061</v>
      </c>
      <c r="D18" s="33">
        <v>8046</v>
      </c>
      <c r="E18" s="33">
        <v>15</v>
      </c>
      <c r="F18" s="38">
        <v>2E-3</v>
      </c>
      <c r="G18" s="33">
        <v>9</v>
      </c>
      <c r="H18" s="34">
        <v>1E-3</v>
      </c>
      <c r="I18" s="35">
        <v>355</v>
      </c>
      <c r="J18" s="35">
        <v>9</v>
      </c>
      <c r="K18" s="35">
        <v>97</v>
      </c>
      <c r="L18" s="35">
        <v>461</v>
      </c>
      <c r="M18" s="33">
        <v>26128</v>
      </c>
      <c r="N18" s="36">
        <v>3.2469999999999999</v>
      </c>
      <c r="O18" s="33">
        <v>7923</v>
      </c>
      <c r="P18" s="33">
        <v>7986</v>
      </c>
      <c r="Q18" s="34">
        <v>0.98299999999999998</v>
      </c>
      <c r="R18" s="34">
        <v>0.99099999999999999</v>
      </c>
      <c r="S18" s="33">
        <v>1288</v>
      </c>
      <c r="T18" s="33">
        <v>541</v>
      </c>
    </row>
    <row r="19" spans="1:20">
      <c r="A19" s="5">
        <v>44713</v>
      </c>
      <c r="B19" s="33">
        <v>10456</v>
      </c>
      <c r="C19" s="33">
        <v>8264</v>
      </c>
      <c r="D19" s="33">
        <v>8236</v>
      </c>
      <c r="E19" s="33">
        <v>28</v>
      </c>
      <c r="F19" s="38">
        <v>3.0000000000000001E-3</v>
      </c>
      <c r="G19" s="33">
        <v>13</v>
      </c>
      <c r="H19" s="34">
        <v>2E-3</v>
      </c>
      <c r="I19" s="35">
        <v>366</v>
      </c>
      <c r="J19" s="35">
        <v>12</v>
      </c>
      <c r="K19" s="35">
        <v>99</v>
      </c>
      <c r="L19" s="35">
        <v>478</v>
      </c>
      <c r="M19" s="33">
        <v>42135</v>
      </c>
      <c r="N19" s="36">
        <v>5.1159999999999997</v>
      </c>
      <c r="O19" s="33">
        <v>7888</v>
      </c>
      <c r="P19" s="33">
        <v>8049</v>
      </c>
      <c r="Q19" s="34">
        <v>0.95499999999999996</v>
      </c>
      <c r="R19" s="34">
        <v>0.97399999999999998</v>
      </c>
      <c r="S19" s="33">
        <v>1316</v>
      </c>
      <c r="T19" s="33">
        <v>400</v>
      </c>
    </row>
    <row r="20" spans="1:20">
      <c r="A20" s="5">
        <v>44743</v>
      </c>
      <c r="B20" s="33">
        <v>9984</v>
      </c>
      <c r="C20" s="33">
        <v>7757</v>
      </c>
      <c r="D20" s="33">
        <v>7737</v>
      </c>
      <c r="E20" s="33">
        <v>19</v>
      </c>
      <c r="F20" s="38">
        <v>2E-3</v>
      </c>
      <c r="G20" s="33">
        <v>10</v>
      </c>
      <c r="H20" s="34">
        <v>1E-3</v>
      </c>
      <c r="I20" s="35">
        <v>363</v>
      </c>
      <c r="J20" s="35">
        <v>13</v>
      </c>
      <c r="K20" s="35">
        <v>95</v>
      </c>
      <c r="L20" s="35">
        <v>471</v>
      </c>
      <c r="M20" s="33">
        <v>33307</v>
      </c>
      <c r="N20" s="36">
        <v>4.3049999999999997</v>
      </c>
      <c r="O20" s="33">
        <v>7516</v>
      </c>
      <c r="P20" s="33">
        <v>7615</v>
      </c>
      <c r="Q20" s="34">
        <v>0.96899999999999997</v>
      </c>
      <c r="R20" s="34">
        <v>0.98199999999999998</v>
      </c>
      <c r="S20" s="33">
        <v>1254</v>
      </c>
      <c r="T20" s="33">
        <v>606</v>
      </c>
    </row>
    <row r="21" spans="1:20">
      <c r="A21" s="5">
        <v>44774</v>
      </c>
      <c r="B21" s="33">
        <v>10946</v>
      </c>
      <c r="C21" s="33">
        <v>8728</v>
      </c>
      <c r="D21" s="33">
        <v>8708</v>
      </c>
      <c r="E21" s="33">
        <v>19</v>
      </c>
      <c r="F21" s="38">
        <v>2E-3</v>
      </c>
      <c r="G21" s="33">
        <v>10</v>
      </c>
      <c r="H21" s="34">
        <v>1E-3</v>
      </c>
      <c r="I21" s="35">
        <v>364</v>
      </c>
      <c r="J21" s="35">
        <v>11</v>
      </c>
      <c r="K21" s="35">
        <v>89</v>
      </c>
      <c r="L21" s="35">
        <v>464</v>
      </c>
      <c r="M21" s="33">
        <v>41057</v>
      </c>
      <c r="N21" s="36">
        <v>4.7149999999999999</v>
      </c>
      <c r="O21" s="33">
        <v>8340</v>
      </c>
      <c r="P21" s="33">
        <v>8513</v>
      </c>
      <c r="Q21" s="34">
        <v>0.95599999999999996</v>
      </c>
      <c r="R21" s="34">
        <v>0.97499999999999998</v>
      </c>
      <c r="S21" s="33">
        <v>1342</v>
      </c>
      <c r="T21" s="33">
        <v>492</v>
      </c>
    </row>
    <row r="22" spans="1:20">
      <c r="A22" s="5">
        <v>44805</v>
      </c>
      <c r="B22" s="33">
        <v>9587</v>
      </c>
      <c r="C22" s="33">
        <v>7734</v>
      </c>
      <c r="D22" s="33">
        <v>7714</v>
      </c>
      <c r="E22" s="33">
        <v>20</v>
      </c>
      <c r="F22" s="38">
        <v>3.0000000000000001E-3</v>
      </c>
      <c r="G22" s="33">
        <v>13</v>
      </c>
      <c r="H22" s="34">
        <v>2E-3</v>
      </c>
      <c r="I22" s="35">
        <v>376</v>
      </c>
      <c r="J22" s="35">
        <v>9</v>
      </c>
      <c r="K22" s="35">
        <v>92</v>
      </c>
      <c r="L22" s="35">
        <v>478</v>
      </c>
      <c r="M22" s="33">
        <v>42948</v>
      </c>
      <c r="N22" s="36">
        <v>5.5679999999999996</v>
      </c>
      <c r="O22" s="33">
        <v>7356</v>
      </c>
      <c r="P22" s="33">
        <v>7504</v>
      </c>
      <c r="Q22" s="34">
        <v>0.95099999999999996</v>
      </c>
      <c r="R22" s="34">
        <v>0.97</v>
      </c>
      <c r="S22" s="33">
        <v>1174</v>
      </c>
      <c r="T22" s="33">
        <v>500</v>
      </c>
    </row>
    <row r="23" spans="1:20">
      <c r="A23" s="5">
        <v>44835</v>
      </c>
      <c r="B23" s="33">
        <v>10427</v>
      </c>
      <c r="C23" s="33">
        <v>8406</v>
      </c>
      <c r="D23" s="33">
        <v>8369</v>
      </c>
      <c r="E23" s="33">
        <v>37</v>
      </c>
      <c r="F23" s="38">
        <v>4.0000000000000001E-3</v>
      </c>
      <c r="G23" s="33">
        <v>21</v>
      </c>
      <c r="H23" s="34">
        <v>2E-3</v>
      </c>
      <c r="I23" s="35">
        <v>386</v>
      </c>
      <c r="J23" s="35">
        <v>9</v>
      </c>
      <c r="K23" s="35">
        <v>92</v>
      </c>
      <c r="L23" s="35">
        <v>487</v>
      </c>
      <c r="M23" s="33">
        <v>55412</v>
      </c>
      <c r="N23" s="36">
        <v>6.6210000000000004</v>
      </c>
      <c r="O23" s="33">
        <v>7830</v>
      </c>
      <c r="P23" s="33">
        <v>8071</v>
      </c>
      <c r="Q23" s="34">
        <v>0.93100000000000005</v>
      </c>
      <c r="R23" s="34">
        <v>0.96</v>
      </c>
      <c r="S23" s="33">
        <v>1226</v>
      </c>
      <c r="T23" s="33">
        <v>695</v>
      </c>
    </row>
    <row r="24" spans="1:20">
      <c r="A24" s="5">
        <v>44866</v>
      </c>
      <c r="B24" s="33">
        <v>10609</v>
      </c>
      <c r="C24" s="33">
        <v>8989</v>
      </c>
      <c r="D24" s="33">
        <v>8962</v>
      </c>
      <c r="E24" s="33">
        <v>27</v>
      </c>
      <c r="F24" s="38">
        <v>3.0000000000000001E-3</v>
      </c>
      <c r="G24" s="33">
        <v>18</v>
      </c>
      <c r="H24" s="34">
        <v>2E-3</v>
      </c>
      <c r="I24" s="35">
        <v>476</v>
      </c>
      <c r="J24" s="35">
        <v>44</v>
      </c>
      <c r="K24" s="35">
        <v>53</v>
      </c>
      <c r="L24" s="35">
        <v>573</v>
      </c>
      <c r="M24" s="33">
        <v>45827</v>
      </c>
      <c r="N24" s="36">
        <v>5.1130000000000004</v>
      </c>
      <c r="O24" s="33">
        <v>8470</v>
      </c>
      <c r="P24" s="33">
        <v>8695</v>
      </c>
      <c r="Q24" s="34">
        <v>0.94199999999999995</v>
      </c>
      <c r="R24" s="34">
        <v>0.96699999999999997</v>
      </c>
      <c r="S24" s="33">
        <v>605</v>
      </c>
      <c r="T24" s="33">
        <v>547</v>
      </c>
    </row>
    <row r="25" spans="1:20">
      <c r="A25" s="5">
        <v>44896</v>
      </c>
      <c r="B25" s="33">
        <v>10396</v>
      </c>
      <c r="C25" s="33">
        <v>9562</v>
      </c>
      <c r="D25" s="33">
        <v>9553</v>
      </c>
      <c r="E25" s="33">
        <v>9</v>
      </c>
      <c r="F25" s="38">
        <v>1E-3</v>
      </c>
      <c r="G25" s="33">
        <v>5</v>
      </c>
      <c r="H25" s="34">
        <v>1E-3</v>
      </c>
      <c r="I25" s="35">
        <v>538</v>
      </c>
      <c r="J25" s="35">
        <v>71</v>
      </c>
      <c r="K25" s="35">
        <v>14</v>
      </c>
      <c r="L25" s="35">
        <v>624</v>
      </c>
      <c r="M25" s="33">
        <v>29356</v>
      </c>
      <c r="N25" s="36">
        <v>3.073</v>
      </c>
      <c r="O25" s="33">
        <v>9257</v>
      </c>
      <c r="P25" s="33">
        <v>9394</v>
      </c>
      <c r="Q25" s="34">
        <v>0.96799999999999997</v>
      </c>
      <c r="R25" s="34">
        <v>0.98199999999999998</v>
      </c>
      <c r="S25" s="33">
        <v>416</v>
      </c>
      <c r="T25" s="33">
        <v>661</v>
      </c>
    </row>
    <row r="26" spans="1:20">
      <c r="A26" s="6"/>
      <c r="B26" s="7"/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9"/>
      <c r="O26" s="7"/>
      <c r="P26" s="7"/>
      <c r="Q26" s="7"/>
      <c r="R26" s="7"/>
      <c r="S26" s="10"/>
      <c r="T26" s="10"/>
    </row>
    <row r="27" spans="1:20" ht="33.75">
      <c r="A27" s="1" t="s">
        <v>22</v>
      </c>
      <c r="B27" s="1" t="s">
        <v>3</v>
      </c>
      <c r="C27" s="1" t="s">
        <v>4</v>
      </c>
      <c r="D27" s="2" t="s">
        <v>5</v>
      </c>
      <c r="E27" s="1" t="s">
        <v>6</v>
      </c>
      <c r="F27" s="1" t="s">
        <v>7</v>
      </c>
      <c r="G27" s="1" t="s">
        <v>8</v>
      </c>
      <c r="H27" s="1" t="s">
        <v>9</v>
      </c>
      <c r="I27" s="1" t="s">
        <v>10</v>
      </c>
      <c r="J27" s="1" t="s">
        <v>11</v>
      </c>
      <c r="K27" s="1" t="s">
        <v>12</v>
      </c>
      <c r="L27" s="1" t="s">
        <v>13</v>
      </c>
      <c r="M27" s="1" t="s">
        <v>14</v>
      </c>
      <c r="N27" s="3" t="s">
        <v>15</v>
      </c>
      <c r="O27" s="1" t="s">
        <v>16</v>
      </c>
      <c r="P27" s="2" t="s">
        <v>17</v>
      </c>
      <c r="Q27" s="4" t="s">
        <v>18</v>
      </c>
      <c r="R27" s="4" t="s">
        <v>19</v>
      </c>
      <c r="S27" s="60" t="s">
        <v>23</v>
      </c>
      <c r="T27" s="4" t="s">
        <v>21</v>
      </c>
    </row>
    <row r="28" spans="1:20">
      <c r="A28" s="11" t="s">
        <v>24</v>
      </c>
      <c r="B28" s="37">
        <v>33319</v>
      </c>
      <c r="C28" s="37">
        <v>32651</v>
      </c>
      <c r="D28" s="37">
        <v>32500</v>
      </c>
      <c r="E28" s="37">
        <v>151</v>
      </c>
      <c r="F28" s="38">
        <v>5.0000000000000001E-3</v>
      </c>
      <c r="G28" s="37">
        <v>122</v>
      </c>
      <c r="H28" s="38">
        <v>4.0000000000000001E-3</v>
      </c>
      <c r="I28" s="39">
        <v>357</v>
      </c>
      <c r="J28" s="39">
        <v>10</v>
      </c>
      <c r="K28" s="39">
        <v>103</v>
      </c>
      <c r="L28" s="39">
        <v>470</v>
      </c>
      <c r="M28" s="37">
        <v>322687</v>
      </c>
      <c r="N28" s="40">
        <v>9.9290000000000003</v>
      </c>
      <c r="O28" s="37">
        <v>30887</v>
      </c>
      <c r="P28" s="37">
        <v>31265</v>
      </c>
      <c r="Q28" s="38">
        <v>0.94599999999999995</v>
      </c>
      <c r="R28" s="38">
        <v>0.95799999999999996</v>
      </c>
      <c r="S28" s="37">
        <v>2469</v>
      </c>
      <c r="T28" s="37">
        <v>2320</v>
      </c>
    </row>
    <row r="29" spans="1:20">
      <c r="A29" s="11" t="s">
        <v>25</v>
      </c>
      <c r="B29" s="37">
        <v>29581</v>
      </c>
      <c r="C29" s="37">
        <v>25169</v>
      </c>
      <c r="D29" s="37">
        <v>25108</v>
      </c>
      <c r="E29" s="37">
        <v>61</v>
      </c>
      <c r="F29" s="38">
        <v>2E-3</v>
      </c>
      <c r="G29" s="37">
        <v>28</v>
      </c>
      <c r="H29" s="38">
        <v>1E-3</v>
      </c>
      <c r="I29" s="39">
        <v>359</v>
      </c>
      <c r="J29" s="39">
        <v>11</v>
      </c>
      <c r="K29" s="39">
        <v>101</v>
      </c>
      <c r="L29" s="39">
        <v>471</v>
      </c>
      <c r="M29" s="37">
        <v>100691</v>
      </c>
      <c r="N29" s="40">
        <v>4.01</v>
      </c>
      <c r="O29" s="37">
        <v>24477</v>
      </c>
      <c r="P29" s="37">
        <v>24766</v>
      </c>
      <c r="Q29" s="38">
        <v>0.97299999999999998</v>
      </c>
      <c r="R29" s="38">
        <v>0.98399999999999999</v>
      </c>
      <c r="S29" s="37">
        <v>3993</v>
      </c>
      <c r="T29" s="37">
        <v>1621</v>
      </c>
    </row>
    <row r="30" spans="1:20">
      <c r="A30" s="11" t="s">
        <v>26</v>
      </c>
      <c r="B30" s="37">
        <v>30517</v>
      </c>
      <c r="C30" s="37">
        <v>24219</v>
      </c>
      <c r="D30" s="37">
        <v>24159</v>
      </c>
      <c r="E30" s="37">
        <v>58</v>
      </c>
      <c r="F30" s="38">
        <v>2E-3</v>
      </c>
      <c r="G30" s="37">
        <v>33</v>
      </c>
      <c r="H30" s="38">
        <v>1E-3</v>
      </c>
      <c r="I30" s="39">
        <v>368</v>
      </c>
      <c r="J30" s="39">
        <v>11</v>
      </c>
      <c r="K30" s="39">
        <v>92</v>
      </c>
      <c r="L30" s="39">
        <v>471</v>
      </c>
      <c r="M30" s="37">
        <v>117312</v>
      </c>
      <c r="N30" s="40">
        <v>4.8559999999999999</v>
      </c>
      <c r="O30" s="37">
        <v>23212</v>
      </c>
      <c r="P30" s="37">
        <v>23632</v>
      </c>
      <c r="Q30" s="38">
        <v>0.95799999999999996</v>
      </c>
      <c r="R30" s="38">
        <v>0.97599999999999998</v>
      </c>
      <c r="S30" s="37">
        <v>3770</v>
      </c>
      <c r="T30" s="37">
        <v>1598</v>
      </c>
    </row>
    <row r="31" spans="1:20">
      <c r="A31" s="11" t="s">
        <v>27</v>
      </c>
      <c r="B31" s="37">
        <v>31432</v>
      </c>
      <c r="C31" s="37">
        <v>26957</v>
      </c>
      <c r="D31" s="37">
        <v>26884</v>
      </c>
      <c r="E31" s="37">
        <v>73</v>
      </c>
      <c r="F31" s="38">
        <v>3.0000000000000001E-3</v>
      </c>
      <c r="G31" s="37">
        <v>44</v>
      </c>
      <c r="H31" s="38">
        <v>2E-3</v>
      </c>
      <c r="I31" s="39">
        <v>470</v>
      </c>
      <c r="J31" s="39">
        <v>43</v>
      </c>
      <c r="K31" s="39">
        <v>51</v>
      </c>
      <c r="L31" s="39">
        <v>564</v>
      </c>
      <c r="M31" s="37">
        <v>130595</v>
      </c>
      <c r="N31" s="40">
        <v>4.8579999999999997</v>
      </c>
      <c r="O31" s="37">
        <v>25557</v>
      </c>
      <c r="P31" s="37">
        <v>26160</v>
      </c>
      <c r="Q31" s="38">
        <v>0.94799999999999995</v>
      </c>
      <c r="R31" s="38">
        <v>0.97</v>
      </c>
      <c r="S31" s="37">
        <v>2247</v>
      </c>
      <c r="T31" s="37">
        <v>1903</v>
      </c>
    </row>
    <row r="32" spans="1:20" ht="15.75">
      <c r="A32" s="12"/>
      <c r="B32" s="41"/>
      <c r="C32" s="41"/>
      <c r="D32" s="41"/>
      <c r="E32" s="41"/>
      <c r="F32" s="41"/>
      <c r="G32" s="41"/>
      <c r="H32" s="42"/>
      <c r="I32" s="41"/>
      <c r="J32" s="41"/>
      <c r="K32" s="41"/>
      <c r="L32" s="41"/>
      <c r="M32" s="41"/>
      <c r="N32" s="43"/>
      <c r="O32" s="41"/>
      <c r="P32" s="41"/>
      <c r="Q32" s="41"/>
      <c r="R32" s="41"/>
      <c r="S32" s="42"/>
      <c r="T32" s="44"/>
    </row>
    <row r="33" spans="1:20">
      <c r="A33" s="13" t="s">
        <v>28</v>
      </c>
      <c r="B33" s="45">
        <v>124849</v>
      </c>
      <c r="C33" s="45">
        <v>108996</v>
      </c>
      <c r="D33" s="45">
        <v>108651</v>
      </c>
      <c r="E33" s="45">
        <v>343</v>
      </c>
      <c r="F33" s="46">
        <v>3.0000000000000001E-3</v>
      </c>
      <c r="G33" s="45">
        <v>227</v>
      </c>
      <c r="H33" s="46">
        <v>2E-3</v>
      </c>
      <c r="I33" s="47">
        <v>388</v>
      </c>
      <c r="J33" s="47">
        <v>19</v>
      </c>
      <c r="K33" s="47">
        <v>87</v>
      </c>
      <c r="L33" s="47">
        <v>494</v>
      </c>
      <c r="M33" s="45">
        <v>671285</v>
      </c>
      <c r="N33" s="48">
        <v>6.1779999999999999</v>
      </c>
      <c r="O33" s="45">
        <v>104133</v>
      </c>
      <c r="P33" s="45">
        <v>105823</v>
      </c>
      <c r="Q33" s="46">
        <v>0.95499999999999996</v>
      </c>
      <c r="R33" s="46">
        <v>0.97099999999999997</v>
      </c>
      <c r="S33" s="45">
        <v>12479</v>
      </c>
      <c r="T33" s="45">
        <v>7442</v>
      </c>
    </row>
    <row r="34" spans="1:20">
      <c r="A34" s="8"/>
      <c r="B34" s="8"/>
      <c r="C34" s="8"/>
      <c r="D34" s="14"/>
      <c r="E34" s="14"/>
      <c r="F34" s="14"/>
      <c r="G34" s="8"/>
      <c r="H34" s="8"/>
      <c r="I34" s="8"/>
      <c r="J34" s="8"/>
      <c r="K34" s="8"/>
      <c r="L34" s="8"/>
      <c r="M34" s="8"/>
      <c r="N34" s="8"/>
      <c r="O34" s="8"/>
      <c r="P34" s="10"/>
      <c r="Q34" s="10"/>
      <c r="R34" s="10"/>
      <c r="S34" s="10"/>
      <c r="T34" s="14"/>
    </row>
    <row r="35" spans="1:20">
      <c r="A35" s="112" t="s">
        <v>29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6" spans="1:20" ht="25.5">
      <c r="A36" s="15" t="s">
        <v>30</v>
      </c>
      <c r="B36" s="112" t="s">
        <v>31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</row>
    <row r="37" spans="1:20">
      <c r="A37" s="16" t="s">
        <v>3</v>
      </c>
      <c r="B37" s="110" t="s">
        <v>32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spans="1:20">
      <c r="A38" s="16" t="s">
        <v>4</v>
      </c>
      <c r="B38" s="110" t="s">
        <v>33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0">
      <c r="A39" s="16" t="s">
        <v>5</v>
      </c>
      <c r="B39" s="110" t="s">
        <v>34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0">
      <c r="A40" s="16" t="s">
        <v>8</v>
      </c>
      <c r="B40" s="110" t="s">
        <v>35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spans="1:20">
      <c r="A41" s="16" t="s">
        <v>9</v>
      </c>
      <c r="B41" s="110" t="s">
        <v>36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spans="1:20">
      <c r="A42" s="16" t="s">
        <v>10</v>
      </c>
      <c r="B42" s="110" t="s">
        <v>37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spans="1:20">
      <c r="A43" s="16" t="s">
        <v>11</v>
      </c>
      <c r="B43" s="110" t="s">
        <v>38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spans="1:20">
      <c r="A44" s="16" t="s">
        <v>12</v>
      </c>
      <c r="B44" s="110" t="s">
        <v>39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spans="1:20">
      <c r="A45" s="16" t="s">
        <v>13</v>
      </c>
      <c r="B45" s="110" t="s">
        <v>40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0">
      <c r="A46" s="16" t="s">
        <v>15</v>
      </c>
      <c r="B46" s="110" t="s">
        <v>41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>
      <c r="A47" s="16" t="s">
        <v>16</v>
      </c>
      <c r="B47" s="110" t="s">
        <v>42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0">
      <c r="A48" s="16" t="s">
        <v>17</v>
      </c>
      <c r="B48" s="110" t="s">
        <v>43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spans="1:20">
      <c r="A49" s="16" t="s">
        <v>18</v>
      </c>
      <c r="B49" s="110" t="s">
        <v>44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</row>
    <row r="50" spans="1:20">
      <c r="A50" s="16" t="s">
        <v>19</v>
      </c>
      <c r="B50" s="110" t="s">
        <v>45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</sheetData>
  <mergeCells count="18">
    <mergeCell ref="B46:T46"/>
    <mergeCell ref="B47:T47"/>
    <mergeCell ref="B48:T48"/>
    <mergeCell ref="B49:T49"/>
    <mergeCell ref="B50:T50"/>
    <mergeCell ref="A1:T1"/>
    <mergeCell ref="B40:T40"/>
    <mergeCell ref="B41:T41"/>
    <mergeCell ref="B42:T42"/>
    <mergeCell ref="B43:T43"/>
    <mergeCell ref="B44:T44"/>
    <mergeCell ref="B45:T45"/>
    <mergeCell ref="A11:T11"/>
    <mergeCell ref="A35:T35"/>
    <mergeCell ref="B36:T36"/>
    <mergeCell ref="B37:T37"/>
    <mergeCell ref="B38:T38"/>
    <mergeCell ref="B39:T39"/>
  </mergeCells>
  <pageMargins left="0.7" right="0.7" top="0.75" bottom="0.75" header="0.3" footer="0.3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BB0A-91CD-42C6-970B-AD8185250794}">
  <sheetPr>
    <pageSetUpPr fitToPage="1"/>
  </sheetPr>
  <dimension ref="A1:T50"/>
  <sheetViews>
    <sheetView zoomScale="90" zoomScaleNormal="90" workbookViewId="0">
      <selection sqref="A1:T1"/>
    </sheetView>
  </sheetViews>
  <sheetFormatPr defaultRowHeight="15"/>
  <cols>
    <col min="1" max="1" width="14.28515625" customWidth="1"/>
    <col min="13" max="13" width="10.140625" bestFit="1" customWidth="1"/>
  </cols>
  <sheetData>
    <row r="1" spans="1:20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28"/>
      <c r="S2" s="28"/>
      <c r="T2" s="28"/>
    </row>
    <row r="3" spans="1:20">
      <c r="G3" s="29"/>
      <c r="H3" s="29"/>
      <c r="I3" s="30"/>
      <c r="J3" s="30"/>
      <c r="K3" s="30"/>
      <c r="L3" s="30"/>
      <c r="M3" s="31"/>
      <c r="N3" s="31"/>
      <c r="O3" s="28"/>
      <c r="P3" s="28"/>
      <c r="Q3" s="32"/>
      <c r="R3" s="28"/>
      <c r="S3" s="28"/>
      <c r="T3" s="28"/>
    </row>
    <row r="4" spans="1:20">
      <c r="G4" s="29"/>
      <c r="H4" s="29"/>
      <c r="I4" s="30"/>
      <c r="J4" s="30"/>
      <c r="K4" s="30"/>
      <c r="L4" s="30"/>
      <c r="M4" s="31"/>
      <c r="N4" s="31"/>
      <c r="O4" s="28"/>
      <c r="P4" s="28"/>
      <c r="Q4" s="32"/>
      <c r="R4" s="28"/>
      <c r="S4" s="28"/>
      <c r="T4" s="28"/>
    </row>
    <row r="5" spans="1:20">
      <c r="G5" s="29"/>
      <c r="H5" s="29"/>
      <c r="I5" s="30"/>
      <c r="J5" s="30"/>
      <c r="K5" s="30"/>
      <c r="L5" s="30"/>
      <c r="M5" s="31"/>
      <c r="N5" s="31"/>
      <c r="O5" s="28"/>
      <c r="P5" s="28"/>
      <c r="Q5" s="32"/>
      <c r="R5" s="28"/>
      <c r="S5" s="28"/>
      <c r="T5" s="28"/>
    </row>
    <row r="6" spans="1:20">
      <c r="G6" s="29"/>
      <c r="H6" s="29"/>
      <c r="I6" s="30"/>
      <c r="J6" s="30"/>
      <c r="K6" s="30"/>
      <c r="L6" s="30"/>
      <c r="M6" s="31"/>
      <c r="N6" s="31"/>
      <c r="O6" s="28"/>
      <c r="P6" s="28"/>
      <c r="Q6" s="32"/>
      <c r="R6" s="28"/>
      <c r="S6" s="28"/>
      <c r="T6" s="28"/>
    </row>
    <row r="7" spans="1:20">
      <c r="G7" s="29"/>
      <c r="H7" s="29"/>
      <c r="I7" s="30"/>
      <c r="J7" s="30"/>
      <c r="K7" s="30"/>
      <c r="L7" s="30"/>
      <c r="M7" s="31"/>
      <c r="N7" s="31"/>
      <c r="O7" s="28"/>
      <c r="P7" s="28"/>
      <c r="Q7" s="32"/>
      <c r="R7" s="28"/>
      <c r="S7" s="28"/>
      <c r="T7" s="28"/>
    </row>
    <row r="8" spans="1:20">
      <c r="G8" s="29"/>
      <c r="H8" s="29"/>
      <c r="I8" s="30"/>
      <c r="J8" s="30"/>
      <c r="K8" s="30"/>
      <c r="L8" s="30"/>
      <c r="M8" s="31"/>
      <c r="N8" s="31"/>
      <c r="O8" s="28"/>
      <c r="P8" s="28"/>
      <c r="Q8" s="32"/>
      <c r="R8" s="28"/>
      <c r="S8" s="28"/>
      <c r="T8" s="28"/>
    </row>
    <row r="9" spans="1:20">
      <c r="G9" s="29"/>
      <c r="H9" s="29"/>
      <c r="I9" s="30"/>
      <c r="J9" s="30"/>
      <c r="K9" s="30"/>
      <c r="L9" s="30"/>
      <c r="M9" s="31"/>
      <c r="N9" s="31"/>
      <c r="O9" s="28"/>
      <c r="P9" s="28"/>
      <c r="Q9" s="32"/>
      <c r="R9" s="28"/>
      <c r="S9" s="28"/>
      <c r="T9" s="28"/>
    </row>
    <row r="10" spans="1:20">
      <c r="G10" s="29"/>
      <c r="H10" s="29"/>
      <c r="I10" s="30"/>
      <c r="J10" s="30"/>
      <c r="K10" s="30"/>
      <c r="L10" s="30"/>
      <c r="M10" s="31"/>
      <c r="N10" s="31"/>
      <c r="O10" s="28"/>
      <c r="P10" s="28"/>
      <c r="Q10" s="32"/>
      <c r="R10" s="28"/>
      <c r="S10" s="28"/>
      <c r="T10" s="28"/>
    </row>
    <row r="11" spans="1:20" ht="15.75">
      <c r="A11" s="111" t="s">
        <v>64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3" spans="1:20" ht="33.75">
      <c r="A13" s="1" t="s">
        <v>2</v>
      </c>
      <c r="B13" s="1" t="s">
        <v>3</v>
      </c>
      <c r="C13" s="1" t="s">
        <v>4</v>
      </c>
      <c r="D13" s="2" t="s">
        <v>5</v>
      </c>
      <c r="E13" s="1" t="s">
        <v>6</v>
      </c>
      <c r="F13" s="1" t="s">
        <v>7</v>
      </c>
      <c r="G13" s="1" t="s">
        <v>8</v>
      </c>
      <c r="H13" s="1" t="s">
        <v>9</v>
      </c>
      <c r="I13" s="1" t="s">
        <v>10</v>
      </c>
      <c r="J13" s="1" t="s">
        <v>11</v>
      </c>
      <c r="K13" s="1" t="s">
        <v>12</v>
      </c>
      <c r="L13" s="1" t="s">
        <v>13</v>
      </c>
      <c r="M13" s="1" t="s">
        <v>14</v>
      </c>
      <c r="N13" s="3" t="s">
        <v>15</v>
      </c>
      <c r="O13" s="1" t="s">
        <v>16</v>
      </c>
      <c r="P13" s="2" t="s">
        <v>17</v>
      </c>
      <c r="Q13" s="4" t="s">
        <v>18</v>
      </c>
      <c r="R13" s="4" t="s">
        <v>19</v>
      </c>
      <c r="S13" s="60" t="s">
        <v>20</v>
      </c>
      <c r="T13" s="4" t="s">
        <v>21</v>
      </c>
    </row>
    <row r="14" spans="1:20">
      <c r="A14" s="5">
        <v>44927</v>
      </c>
      <c r="B14" s="115">
        <v>12151</v>
      </c>
      <c r="C14" s="115">
        <v>11137</v>
      </c>
      <c r="D14" s="115">
        <v>11121</v>
      </c>
      <c r="E14" s="115">
        <v>14</v>
      </c>
      <c r="F14" s="116">
        <v>1E-3</v>
      </c>
      <c r="G14" s="115">
        <v>13</v>
      </c>
      <c r="H14" s="116">
        <f t="shared" ref="H14:H25" si="0">G14/C14</f>
        <v>1.1672802370476789E-3</v>
      </c>
      <c r="I14" s="117">
        <v>515</v>
      </c>
      <c r="J14" s="117">
        <v>54</v>
      </c>
      <c r="K14" s="117">
        <v>12</v>
      </c>
      <c r="L14" s="117">
        <v>582</v>
      </c>
      <c r="M14" s="115">
        <v>17187</v>
      </c>
      <c r="N14" s="118">
        <v>1.5449999999999999</v>
      </c>
      <c r="O14" s="115">
        <v>11050</v>
      </c>
      <c r="P14" s="115">
        <v>11088</v>
      </c>
      <c r="Q14" s="116">
        <v>0.99218820149050002</v>
      </c>
      <c r="R14" s="116">
        <v>0.996</v>
      </c>
      <c r="S14" s="115">
        <v>524</v>
      </c>
      <c r="T14" s="115">
        <v>788</v>
      </c>
    </row>
    <row r="15" spans="1:20">
      <c r="A15" s="5">
        <v>44958</v>
      </c>
      <c r="B15" s="115">
        <v>9980</v>
      </c>
      <c r="C15" s="115">
        <v>8548</v>
      </c>
      <c r="D15" s="115">
        <v>8533</v>
      </c>
      <c r="E15" s="115">
        <v>15</v>
      </c>
      <c r="F15" s="116">
        <v>2E-3</v>
      </c>
      <c r="G15" s="115">
        <v>5</v>
      </c>
      <c r="H15" s="116">
        <f t="shared" si="0"/>
        <v>5.84932147870847E-4</v>
      </c>
      <c r="I15" s="117">
        <v>516</v>
      </c>
      <c r="J15" s="117">
        <v>56</v>
      </c>
      <c r="K15" s="117">
        <v>13</v>
      </c>
      <c r="L15" s="117">
        <v>585</v>
      </c>
      <c r="M15" s="115">
        <v>31902</v>
      </c>
      <c r="N15" s="118">
        <v>3.7389999999999999</v>
      </c>
      <c r="O15" s="115">
        <v>8190</v>
      </c>
      <c r="P15" s="115">
        <v>8371</v>
      </c>
      <c r="Q15" s="116">
        <v>0.95811885821239995</v>
      </c>
      <c r="R15" s="116">
        <v>0.97899999999999998</v>
      </c>
      <c r="S15" s="115">
        <v>371</v>
      </c>
      <c r="T15" s="115">
        <v>682</v>
      </c>
    </row>
    <row r="16" spans="1:20">
      <c r="A16" s="5">
        <v>44986</v>
      </c>
      <c r="B16" s="115">
        <v>11145</v>
      </c>
      <c r="C16" s="115">
        <v>8941</v>
      </c>
      <c r="D16" s="115">
        <v>8919</v>
      </c>
      <c r="E16" s="115">
        <v>22</v>
      </c>
      <c r="F16" s="116">
        <v>2E-3</v>
      </c>
      <c r="G16" s="115">
        <v>16</v>
      </c>
      <c r="H16" s="116">
        <f t="shared" si="0"/>
        <v>1.7895090034671737E-3</v>
      </c>
      <c r="I16" s="117">
        <v>518</v>
      </c>
      <c r="J16" s="117">
        <v>63</v>
      </c>
      <c r="K16" s="117">
        <v>11</v>
      </c>
      <c r="L16" s="117">
        <v>591</v>
      </c>
      <c r="M16" s="115">
        <v>46195</v>
      </c>
      <c r="N16" s="118">
        <v>5.1790000000000003</v>
      </c>
      <c r="O16" s="115">
        <v>8358</v>
      </c>
      <c r="P16" s="115">
        <v>8623</v>
      </c>
      <c r="Q16" s="116">
        <v>0.93479476568609998</v>
      </c>
      <c r="R16" s="116">
        <v>0.96399999999999997</v>
      </c>
      <c r="S16" s="115">
        <v>443</v>
      </c>
      <c r="T16" s="115">
        <v>581</v>
      </c>
    </row>
    <row r="17" spans="1:20">
      <c r="A17" s="5">
        <v>45017</v>
      </c>
      <c r="B17" s="115">
        <v>9916</v>
      </c>
      <c r="C17" s="115">
        <v>7852</v>
      </c>
      <c r="D17" s="115">
        <v>7768</v>
      </c>
      <c r="E17" s="115">
        <v>84</v>
      </c>
      <c r="F17" s="116">
        <v>1.0999999999999999E-2</v>
      </c>
      <c r="G17" s="115">
        <v>67</v>
      </c>
      <c r="H17" s="116">
        <f t="shared" si="0"/>
        <v>8.5328578706062152E-3</v>
      </c>
      <c r="I17" s="117">
        <v>565</v>
      </c>
      <c r="J17" s="117">
        <v>72</v>
      </c>
      <c r="K17" s="117">
        <v>11</v>
      </c>
      <c r="L17" s="117">
        <v>648</v>
      </c>
      <c r="M17" s="115">
        <v>148039</v>
      </c>
      <c r="N17" s="118">
        <v>19.058</v>
      </c>
      <c r="O17" s="115">
        <v>6902</v>
      </c>
      <c r="P17" s="115">
        <v>7087</v>
      </c>
      <c r="Q17" s="116">
        <v>0.87901171676000001</v>
      </c>
      <c r="R17" s="116">
        <v>0.90300000000000002</v>
      </c>
      <c r="S17" s="115">
        <v>414</v>
      </c>
      <c r="T17" s="115">
        <v>633</v>
      </c>
    </row>
    <row r="18" spans="1:20">
      <c r="A18" s="5">
        <v>45047</v>
      </c>
      <c r="B18" s="115">
        <v>11070</v>
      </c>
      <c r="C18" s="115">
        <v>8789</v>
      </c>
      <c r="D18" s="115">
        <v>8593</v>
      </c>
      <c r="E18" s="115">
        <v>196</v>
      </c>
      <c r="F18" s="116">
        <v>2.1999999999999999E-2</v>
      </c>
      <c r="G18" s="115">
        <v>180</v>
      </c>
      <c r="H18" s="116">
        <f t="shared" si="0"/>
        <v>2.0480145636591195E-2</v>
      </c>
      <c r="I18" s="117">
        <v>546</v>
      </c>
      <c r="J18" s="117">
        <v>67</v>
      </c>
      <c r="K18" s="117">
        <v>11</v>
      </c>
      <c r="L18" s="117">
        <v>625</v>
      </c>
      <c r="M18" s="115">
        <v>381005</v>
      </c>
      <c r="N18" s="118">
        <v>44.338999999999999</v>
      </c>
      <c r="O18" s="115">
        <v>7072</v>
      </c>
      <c r="P18" s="115">
        <v>7271</v>
      </c>
      <c r="Q18" s="116">
        <v>0.80464216634420005</v>
      </c>
      <c r="R18" s="116">
        <v>0.82699999999999996</v>
      </c>
      <c r="S18" s="115">
        <v>476</v>
      </c>
      <c r="T18" s="115">
        <v>531</v>
      </c>
    </row>
    <row r="19" spans="1:20">
      <c r="A19" s="5">
        <v>45078</v>
      </c>
      <c r="B19" s="115">
        <v>11141</v>
      </c>
      <c r="C19" s="115">
        <v>9013</v>
      </c>
      <c r="D19" s="115">
        <v>8960</v>
      </c>
      <c r="E19" s="115">
        <v>53</v>
      </c>
      <c r="F19" s="116">
        <v>6.0000000000000001E-3</v>
      </c>
      <c r="G19" s="115">
        <v>49</v>
      </c>
      <c r="H19" s="116">
        <f t="shared" si="0"/>
        <v>5.4365915899256632E-3</v>
      </c>
      <c r="I19" s="117">
        <v>528</v>
      </c>
      <c r="J19" s="117">
        <v>20</v>
      </c>
      <c r="K19" s="117">
        <v>6</v>
      </c>
      <c r="L19" s="117">
        <v>554</v>
      </c>
      <c r="M19" s="115">
        <v>117672</v>
      </c>
      <c r="N19" s="118">
        <v>13.132999999999999</v>
      </c>
      <c r="O19" s="115">
        <v>8328</v>
      </c>
      <c r="P19" s="115">
        <v>8437</v>
      </c>
      <c r="Q19" s="116">
        <v>0.92399866858979995</v>
      </c>
      <c r="R19" s="116">
        <v>0.93600000000000005</v>
      </c>
      <c r="S19" s="115">
        <v>481</v>
      </c>
      <c r="T19" s="115">
        <v>540</v>
      </c>
    </row>
    <row r="20" spans="1:20">
      <c r="A20" s="5">
        <v>45108</v>
      </c>
      <c r="B20" s="115">
        <v>13651</v>
      </c>
      <c r="C20" s="115">
        <v>11506</v>
      </c>
      <c r="D20" s="115">
        <v>11361</v>
      </c>
      <c r="E20" s="115">
        <v>145</v>
      </c>
      <c r="F20" s="116">
        <v>1.2999999999999999E-2</v>
      </c>
      <c r="G20" s="115">
        <v>139</v>
      </c>
      <c r="H20" s="116">
        <f t="shared" si="0"/>
        <v>1.2080653572049365E-2</v>
      </c>
      <c r="I20" s="117">
        <v>542</v>
      </c>
      <c r="J20" s="117">
        <v>28</v>
      </c>
      <c r="K20" s="117">
        <v>6</v>
      </c>
      <c r="L20" s="117">
        <v>576</v>
      </c>
      <c r="M20" s="115">
        <v>394079</v>
      </c>
      <c r="N20" s="118">
        <v>34.686999999999998</v>
      </c>
      <c r="O20" s="115">
        <v>9647</v>
      </c>
      <c r="P20" s="115">
        <v>9930</v>
      </c>
      <c r="Q20" s="116">
        <v>0.83843212237090003</v>
      </c>
      <c r="R20" s="116">
        <v>0.86299999999999999</v>
      </c>
      <c r="S20" s="115">
        <v>604</v>
      </c>
      <c r="T20" s="115">
        <v>831</v>
      </c>
    </row>
    <row r="21" spans="1:20">
      <c r="A21" s="5">
        <v>45139</v>
      </c>
      <c r="B21" s="115">
        <v>13102</v>
      </c>
      <c r="C21" s="115">
        <v>11383</v>
      </c>
      <c r="D21" s="115">
        <v>11271</v>
      </c>
      <c r="E21" s="115">
        <v>111</v>
      </c>
      <c r="F21" s="116">
        <v>0.01</v>
      </c>
      <c r="G21" s="115">
        <v>101</v>
      </c>
      <c r="H21" s="116">
        <f t="shared" si="0"/>
        <v>8.8728806114381099E-3</v>
      </c>
      <c r="I21" s="117">
        <v>538</v>
      </c>
      <c r="J21" s="117">
        <v>29</v>
      </c>
      <c r="K21" s="117">
        <v>11</v>
      </c>
      <c r="L21" s="117">
        <v>578</v>
      </c>
      <c r="M21" s="115">
        <v>280432</v>
      </c>
      <c r="N21" s="118">
        <v>24.881</v>
      </c>
      <c r="O21" s="115">
        <v>9919</v>
      </c>
      <c r="P21" s="115">
        <v>10130</v>
      </c>
      <c r="Q21" s="116">
        <v>0.87138715628560004</v>
      </c>
      <c r="R21" s="116">
        <v>0.89</v>
      </c>
      <c r="S21" s="115">
        <v>542</v>
      </c>
      <c r="T21" s="115">
        <v>606</v>
      </c>
    </row>
    <row r="22" spans="1:20">
      <c r="A22" s="5">
        <v>45170</v>
      </c>
      <c r="B22" s="115">
        <v>11754</v>
      </c>
      <c r="C22" s="115">
        <v>10141</v>
      </c>
      <c r="D22" s="115">
        <v>10078</v>
      </c>
      <c r="E22" s="115">
        <v>63</v>
      </c>
      <c r="F22" s="116">
        <v>6.0000000000000001E-3</v>
      </c>
      <c r="G22" s="115">
        <v>56</v>
      </c>
      <c r="H22" s="116">
        <f t="shared" si="0"/>
        <v>5.5221378562271967E-3</v>
      </c>
      <c r="I22" s="117">
        <v>546</v>
      </c>
      <c r="J22" s="117">
        <v>25</v>
      </c>
      <c r="K22" s="117">
        <v>10</v>
      </c>
      <c r="L22" s="117">
        <v>581</v>
      </c>
      <c r="M22" s="115">
        <v>153023</v>
      </c>
      <c r="N22" s="118">
        <v>15.183999999999999</v>
      </c>
      <c r="O22" s="115">
        <v>9155</v>
      </c>
      <c r="P22" s="115">
        <v>9339</v>
      </c>
      <c r="Q22" s="116">
        <v>0.90277092988850005</v>
      </c>
      <c r="R22" s="116">
        <v>0.92100000000000004</v>
      </c>
      <c r="S22" s="115">
        <v>494</v>
      </c>
      <c r="T22" s="115">
        <v>764</v>
      </c>
    </row>
    <row r="23" spans="1:20">
      <c r="A23" s="5">
        <v>45200</v>
      </c>
      <c r="B23" s="115">
        <v>12821</v>
      </c>
      <c r="C23" s="115">
        <v>10512</v>
      </c>
      <c r="D23" s="115">
        <v>10418</v>
      </c>
      <c r="E23" s="115">
        <v>93</v>
      </c>
      <c r="F23" s="116">
        <v>8.9999999999999993E-3</v>
      </c>
      <c r="G23" s="115">
        <v>85</v>
      </c>
      <c r="H23" s="116">
        <f t="shared" si="0"/>
        <v>8.0859969558599691E-3</v>
      </c>
      <c r="I23" s="117">
        <v>530</v>
      </c>
      <c r="J23" s="117">
        <v>21</v>
      </c>
      <c r="K23" s="117">
        <v>9</v>
      </c>
      <c r="L23" s="117">
        <v>560</v>
      </c>
      <c r="M23" s="115">
        <v>186048</v>
      </c>
      <c r="N23" s="118">
        <v>17.858000000000001</v>
      </c>
      <c r="O23" s="115">
        <v>9549</v>
      </c>
      <c r="P23" s="115">
        <v>9697</v>
      </c>
      <c r="Q23" s="116">
        <v>0.90839041095890005</v>
      </c>
      <c r="R23" s="116">
        <v>0.92200000000000004</v>
      </c>
      <c r="S23" s="115">
        <v>477</v>
      </c>
      <c r="T23" s="115">
        <v>748</v>
      </c>
    </row>
    <row r="24" spans="1:20">
      <c r="A24" s="5">
        <v>45231</v>
      </c>
      <c r="B24" s="115">
        <v>13146</v>
      </c>
      <c r="C24" s="115">
        <v>10824</v>
      </c>
      <c r="D24" s="115">
        <v>10587</v>
      </c>
      <c r="E24" s="115">
        <v>224</v>
      </c>
      <c r="F24" s="116">
        <v>2.1000000000000001E-2</v>
      </c>
      <c r="G24" s="115">
        <v>217</v>
      </c>
      <c r="H24" s="116">
        <f t="shared" si="0"/>
        <v>2.0048041389504802E-2</v>
      </c>
      <c r="I24" s="117">
        <v>533</v>
      </c>
      <c r="J24" s="117">
        <v>26</v>
      </c>
      <c r="K24" s="117">
        <v>8</v>
      </c>
      <c r="L24" s="117">
        <v>568</v>
      </c>
      <c r="M24" s="115">
        <v>245832</v>
      </c>
      <c r="N24" s="118">
        <v>23.22</v>
      </c>
      <c r="O24" s="115">
        <v>9640</v>
      </c>
      <c r="P24" s="115">
        <v>9779</v>
      </c>
      <c r="Q24" s="116">
        <v>0.89061345158899996</v>
      </c>
      <c r="R24" s="116">
        <v>0.90300000000000002</v>
      </c>
      <c r="S24" s="115">
        <v>511</v>
      </c>
      <c r="T24" s="115">
        <v>695</v>
      </c>
    </row>
    <row r="25" spans="1:20">
      <c r="A25" s="5">
        <v>45261</v>
      </c>
      <c r="B25" s="115">
        <v>12318</v>
      </c>
      <c r="C25" s="115">
        <v>10616</v>
      </c>
      <c r="D25" s="115">
        <v>10556</v>
      </c>
      <c r="E25" s="115">
        <v>60</v>
      </c>
      <c r="F25" s="116">
        <v>6.0000000000000001E-3</v>
      </c>
      <c r="G25" s="115">
        <v>54</v>
      </c>
      <c r="H25" s="116">
        <f t="shared" si="0"/>
        <v>5.0866616428033159E-3</v>
      </c>
      <c r="I25" s="117">
        <v>526</v>
      </c>
      <c r="J25" s="117">
        <v>30</v>
      </c>
      <c r="K25" s="117">
        <v>7</v>
      </c>
      <c r="L25" s="117">
        <v>563</v>
      </c>
      <c r="M25" s="115">
        <v>173522</v>
      </c>
      <c r="N25" s="118">
        <v>16.437999999999999</v>
      </c>
      <c r="O25" s="115">
        <v>9665</v>
      </c>
      <c r="P25" s="115">
        <v>9856</v>
      </c>
      <c r="Q25" s="116">
        <v>0.91041823662389998</v>
      </c>
      <c r="R25" s="116">
        <v>0.92800000000000005</v>
      </c>
      <c r="S25" s="115">
        <v>427</v>
      </c>
      <c r="T25" s="115">
        <v>849</v>
      </c>
    </row>
    <row r="26" spans="1:20">
      <c r="A26" s="6"/>
      <c r="B26" s="7"/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9"/>
      <c r="O26" s="7"/>
      <c r="P26" s="7"/>
      <c r="Q26" s="7"/>
      <c r="R26" s="7"/>
      <c r="S26" s="10"/>
      <c r="T26" s="10"/>
    </row>
    <row r="27" spans="1:20" ht="33.75">
      <c r="A27" s="1" t="s">
        <v>22</v>
      </c>
      <c r="B27" s="1" t="s">
        <v>3</v>
      </c>
      <c r="C27" s="1" t="s">
        <v>4</v>
      </c>
      <c r="D27" s="2" t="s">
        <v>5</v>
      </c>
      <c r="E27" s="1" t="s">
        <v>6</v>
      </c>
      <c r="F27" s="1" t="s">
        <v>7</v>
      </c>
      <c r="G27" s="1" t="s">
        <v>8</v>
      </c>
      <c r="H27" s="1" t="s">
        <v>9</v>
      </c>
      <c r="I27" s="1" t="s">
        <v>10</v>
      </c>
      <c r="J27" s="1" t="s">
        <v>11</v>
      </c>
      <c r="K27" s="1" t="s">
        <v>12</v>
      </c>
      <c r="L27" s="1" t="s">
        <v>13</v>
      </c>
      <c r="M27" s="1" t="s">
        <v>14</v>
      </c>
      <c r="N27" s="3" t="s">
        <v>15</v>
      </c>
      <c r="O27" s="1" t="s">
        <v>16</v>
      </c>
      <c r="P27" s="2" t="s">
        <v>17</v>
      </c>
      <c r="Q27" s="4" t="s">
        <v>18</v>
      </c>
      <c r="R27" s="4" t="s">
        <v>19</v>
      </c>
      <c r="S27" s="60" t="s">
        <v>23</v>
      </c>
      <c r="T27" s="4" t="s">
        <v>21</v>
      </c>
    </row>
    <row r="28" spans="1:20">
      <c r="A28" s="11" t="s">
        <v>24</v>
      </c>
      <c r="B28" s="72">
        <f>SUM(B14:B16)</f>
        <v>33276</v>
      </c>
      <c r="C28" s="72">
        <f>SUM(C14:C16)</f>
        <v>28626</v>
      </c>
      <c r="D28" s="72">
        <f>SUM(D14:D16)</f>
        <v>28573</v>
      </c>
      <c r="E28" s="72">
        <v>51</v>
      </c>
      <c r="F28" s="73">
        <v>2E-3</v>
      </c>
      <c r="G28" s="72">
        <f>SUM(G14:G16)</f>
        <v>34</v>
      </c>
      <c r="H28" s="73">
        <f>G28/C28</f>
        <v>1.1877314329630407E-3</v>
      </c>
      <c r="I28" s="74">
        <v>516</v>
      </c>
      <c r="J28" s="74">
        <v>58</v>
      </c>
      <c r="K28" s="74">
        <v>12</v>
      </c>
      <c r="L28" s="74">
        <v>586</v>
      </c>
      <c r="M28" s="72">
        <f>SUM(M14:M16)</f>
        <v>95284</v>
      </c>
      <c r="N28" s="75">
        <v>3.335</v>
      </c>
      <c r="O28" s="72">
        <f>SUM(O14:O16)</f>
        <v>27598</v>
      </c>
      <c r="P28" s="72">
        <v>28082</v>
      </c>
      <c r="Q28" s="73">
        <f>AVERAGE(Q14:Q16)</f>
        <v>0.96170060846299998</v>
      </c>
      <c r="R28" s="73">
        <v>0.98099999999999998</v>
      </c>
      <c r="S28" s="72">
        <f>SUM(S14:S16)</f>
        <v>1338</v>
      </c>
      <c r="T28" s="72">
        <v>2051</v>
      </c>
    </row>
    <row r="29" spans="1:20">
      <c r="A29" s="11" t="s">
        <v>25</v>
      </c>
      <c r="B29" s="72">
        <f>SUM(B17:B19)</f>
        <v>32127</v>
      </c>
      <c r="C29" s="72">
        <f>SUM(C17:C19)</f>
        <v>25654</v>
      </c>
      <c r="D29" s="72">
        <f>SUM(D17:D19)</f>
        <v>25321</v>
      </c>
      <c r="E29" s="72">
        <v>333</v>
      </c>
      <c r="F29" s="73">
        <v>1.2999999999999999E-2</v>
      </c>
      <c r="G29" s="72">
        <f>SUM(G17:G19)</f>
        <v>296</v>
      </c>
      <c r="H29" s="73">
        <f>G29/C29</f>
        <v>1.1538161690184767E-2</v>
      </c>
      <c r="I29" s="74">
        <v>546</v>
      </c>
      <c r="J29" s="74">
        <v>52</v>
      </c>
      <c r="K29" s="74">
        <v>9</v>
      </c>
      <c r="L29" s="74">
        <v>607</v>
      </c>
      <c r="M29" s="72">
        <f>SUM(M17:M19)</f>
        <v>646716</v>
      </c>
      <c r="N29" s="75">
        <v>25.541</v>
      </c>
      <c r="O29" s="72">
        <f>SUM(O17:O19)</f>
        <v>22302</v>
      </c>
      <c r="P29" s="72">
        <v>22795</v>
      </c>
      <c r="Q29" s="73">
        <f>AVERAGE(Q17:Q19)</f>
        <v>0.86921751723133334</v>
      </c>
      <c r="R29" s="73">
        <v>0.88900000000000001</v>
      </c>
      <c r="S29" s="72">
        <f>SUM(S17:S19)</f>
        <v>1371</v>
      </c>
      <c r="T29" s="72">
        <v>1704</v>
      </c>
    </row>
    <row r="30" spans="1:20">
      <c r="A30" s="11" t="s">
        <v>26</v>
      </c>
      <c r="B30" s="72">
        <f>SUM(B20:B22)</f>
        <v>38507</v>
      </c>
      <c r="C30" s="72">
        <f>SUM(C20:C22)</f>
        <v>33030</v>
      </c>
      <c r="D30" s="72">
        <f>SUM(D20:D22)</f>
        <v>32710</v>
      </c>
      <c r="E30" s="72">
        <v>319</v>
      </c>
      <c r="F30" s="73">
        <v>0.01</v>
      </c>
      <c r="G30" s="72">
        <f>SUM(G20:G22)</f>
        <v>296</v>
      </c>
      <c r="H30" s="73">
        <f>G30/C30</f>
        <v>8.9615501059642742E-3</v>
      </c>
      <c r="I30" s="74">
        <v>542</v>
      </c>
      <c r="J30" s="74">
        <v>27</v>
      </c>
      <c r="K30" s="74">
        <v>9</v>
      </c>
      <c r="L30" s="74">
        <v>578</v>
      </c>
      <c r="M30" s="72">
        <f>SUM(M20:M22)</f>
        <v>827534</v>
      </c>
      <c r="N30" s="75">
        <v>25.298999999999999</v>
      </c>
      <c r="O30" s="72">
        <f>SUM(O20:O22)</f>
        <v>28721</v>
      </c>
      <c r="P30" s="72">
        <v>29399</v>
      </c>
      <c r="Q30" s="73">
        <f>AVERAGE(Q20:Q22)</f>
        <v>0.8708634028483333</v>
      </c>
      <c r="R30" s="73">
        <v>0.89</v>
      </c>
      <c r="S30" s="72">
        <f>SUM(S20:S22)</f>
        <v>1640</v>
      </c>
      <c r="T30" s="72">
        <v>2201</v>
      </c>
    </row>
    <row r="31" spans="1:20">
      <c r="A31" s="11" t="s">
        <v>27</v>
      </c>
      <c r="B31" s="72">
        <f>SUM(B23:B25)</f>
        <v>38285</v>
      </c>
      <c r="C31" s="72">
        <f>SUM(C23:C25)</f>
        <v>31952</v>
      </c>
      <c r="D31" s="72">
        <f>SUM(D23:D25)</f>
        <v>31561</v>
      </c>
      <c r="E31" s="72">
        <v>377</v>
      </c>
      <c r="F31" s="73">
        <v>1.2E-2</v>
      </c>
      <c r="G31" s="72">
        <f>SUM(G23:G25)</f>
        <v>356</v>
      </c>
      <c r="H31" s="73">
        <f>G31/C31</f>
        <v>1.114171256885328E-2</v>
      </c>
      <c r="I31" s="74">
        <v>530</v>
      </c>
      <c r="J31" s="74">
        <v>26</v>
      </c>
      <c r="K31" s="74">
        <v>8</v>
      </c>
      <c r="L31" s="74">
        <v>564</v>
      </c>
      <c r="M31" s="72">
        <f>SUM(M23:M25)</f>
        <v>605402</v>
      </c>
      <c r="N31" s="75">
        <v>19.181999999999999</v>
      </c>
      <c r="O31" s="72">
        <f>SUM(O23:O25)</f>
        <v>28854</v>
      </c>
      <c r="P31" s="72">
        <v>29332</v>
      </c>
      <c r="Q31" s="73">
        <f>AVERAGE(Q23:Q25)</f>
        <v>0.9031406997239334</v>
      </c>
      <c r="R31" s="73">
        <v>0.91800000000000004</v>
      </c>
      <c r="S31" s="72">
        <f>SUM(S23:S25)</f>
        <v>1415</v>
      </c>
      <c r="T31" s="72">
        <v>2292</v>
      </c>
    </row>
    <row r="32" spans="1:20" ht="15.75">
      <c r="A32" s="12"/>
      <c r="B32" s="41"/>
      <c r="C32" s="41"/>
      <c r="D32" s="41"/>
      <c r="E32" s="41"/>
      <c r="F32" s="41"/>
      <c r="G32" s="41"/>
      <c r="H32" s="42"/>
      <c r="I32" s="41"/>
      <c r="J32" s="41"/>
      <c r="K32" s="41"/>
      <c r="L32" s="41"/>
      <c r="M32" s="41"/>
      <c r="N32" s="43"/>
      <c r="O32" s="41"/>
      <c r="P32" s="41"/>
      <c r="Q32" s="41"/>
      <c r="R32" s="41"/>
      <c r="S32" s="42"/>
      <c r="T32" s="44"/>
    </row>
    <row r="33" spans="1:20">
      <c r="A33" s="13" t="s">
        <v>28</v>
      </c>
      <c r="B33" s="45">
        <v>142195</v>
      </c>
      <c r="C33" s="45">
        <v>119262</v>
      </c>
      <c r="D33" s="45">
        <v>118165</v>
      </c>
      <c r="E33" s="45">
        <v>1080</v>
      </c>
      <c r="F33" s="46">
        <v>8.9999999999999993E-3</v>
      </c>
      <c r="G33" s="45">
        <v>982</v>
      </c>
      <c r="H33" s="46">
        <v>8.2339722627492416E-3</v>
      </c>
      <c r="I33" s="47">
        <v>533</v>
      </c>
      <c r="J33" s="47">
        <v>40</v>
      </c>
      <c r="K33" s="47">
        <v>10</v>
      </c>
      <c r="L33" s="47">
        <v>582</v>
      </c>
      <c r="M33" s="45">
        <v>2174936</v>
      </c>
      <c r="N33" s="48">
        <v>18.399999999999999</v>
      </c>
      <c r="O33" s="45">
        <v>107475</v>
      </c>
      <c r="P33" s="45">
        <v>109608</v>
      </c>
      <c r="Q33" s="46">
        <v>0.90123055706665001</v>
      </c>
      <c r="R33" s="46">
        <v>0.91900000000000004</v>
      </c>
      <c r="S33" s="45">
        <v>5764</v>
      </c>
      <c r="T33" s="45">
        <v>8248</v>
      </c>
    </row>
    <row r="34" spans="1:20">
      <c r="A34" s="8"/>
      <c r="B34" s="8"/>
      <c r="C34" s="8"/>
      <c r="D34" s="14"/>
      <c r="E34" s="14"/>
      <c r="F34" s="14"/>
      <c r="G34" s="8"/>
      <c r="H34" s="8"/>
      <c r="I34" s="8"/>
      <c r="J34" s="8"/>
      <c r="K34" s="8"/>
      <c r="L34" s="8"/>
      <c r="M34" s="8"/>
      <c r="N34" s="8"/>
      <c r="O34" s="8"/>
      <c r="P34" s="10"/>
      <c r="Q34" s="10"/>
      <c r="R34" s="10"/>
      <c r="S34" s="10"/>
      <c r="T34" s="14"/>
    </row>
    <row r="35" spans="1:20">
      <c r="A35" s="112" t="s">
        <v>29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6" spans="1:20" ht="25.5">
      <c r="A36" s="15" t="s">
        <v>30</v>
      </c>
      <c r="B36" s="112" t="s">
        <v>31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</row>
    <row r="37" spans="1:20">
      <c r="A37" s="16" t="s">
        <v>3</v>
      </c>
      <c r="B37" s="110" t="s">
        <v>32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spans="1:20">
      <c r="A38" s="16" t="s">
        <v>4</v>
      </c>
      <c r="B38" s="110" t="s">
        <v>33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0">
      <c r="A39" s="16" t="s">
        <v>5</v>
      </c>
      <c r="B39" s="110" t="s">
        <v>34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0">
      <c r="A40" s="16" t="s">
        <v>8</v>
      </c>
      <c r="B40" s="110" t="s">
        <v>35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spans="1:20">
      <c r="A41" s="16" t="s">
        <v>9</v>
      </c>
      <c r="B41" s="110" t="s">
        <v>36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spans="1:20">
      <c r="A42" s="16" t="s">
        <v>10</v>
      </c>
      <c r="B42" s="110" t="s">
        <v>37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spans="1:20">
      <c r="A43" s="16" t="s">
        <v>11</v>
      </c>
      <c r="B43" s="110" t="s">
        <v>38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spans="1:20">
      <c r="A44" s="16" t="s">
        <v>12</v>
      </c>
      <c r="B44" s="110" t="s">
        <v>39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spans="1:20">
      <c r="A45" s="16" t="s">
        <v>13</v>
      </c>
      <c r="B45" s="110" t="s">
        <v>40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0">
      <c r="A46" s="16" t="s">
        <v>15</v>
      </c>
      <c r="B46" s="110" t="s">
        <v>41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>
      <c r="A47" s="16" t="s">
        <v>16</v>
      </c>
      <c r="B47" s="110" t="s">
        <v>42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0">
      <c r="A48" s="16" t="s">
        <v>17</v>
      </c>
      <c r="B48" s="110" t="s">
        <v>43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spans="1:20">
      <c r="A49" s="16" t="s">
        <v>18</v>
      </c>
      <c r="B49" s="110" t="s">
        <v>44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</row>
    <row r="50" spans="1:20">
      <c r="A50" s="16" t="s">
        <v>19</v>
      </c>
      <c r="B50" s="110" t="s">
        <v>45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</sheetData>
  <mergeCells count="18">
    <mergeCell ref="B45:T45"/>
    <mergeCell ref="B46:T46"/>
    <mergeCell ref="B47:T47"/>
    <mergeCell ref="B48:T48"/>
    <mergeCell ref="B49:T49"/>
    <mergeCell ref="B50:T50"/>
    <mergeCell ref="B39:T39"/>
    <mergeCell ref="B40:T40"/>
    <mergeCell ref="B41:T41"/>
    <mergeCell ref="B42:T42"/>
    <mergeCell ref="B43:T43"/>
    <mergeCell ref="B44:T44"/>
    <mergeCell ref="A1:T1"/>
    <mergeCell ref="A11:T11"/>
    <mergeCell ref="A35:T35"/>
    <mergeCell ref="B36:T36"/>
    <mergeCell ref="B37:T37"/>
    <mergeCell ref="B38:T38"/>
  </mergeCells>
  <pageMargins left="0.7" right="0.7" top="0.75" bottom="0.75" header="0.3" footer="0.3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F4C1-114F-4BA7-B92D-8D36063935A5}">
  <sheetPr>
    <pageSetUpPr fitToPage="1"/>
  </sheetPr>
  <dimension ref="A1:AC51"/>
  <sheetViews>
    <sheetView showGridLines="0" workbookViewId="0">
      <selection sqref="A1:V1"/>
    </sheetView>
  </sheetViews>
  <sheetFormatPr defaultRowHeight="15"/>
  <cols>
    <col min="1" max="1" width="1" customWidth="1"/>
    <col min="2" max="2" width="13.42578125" bestFit="1" customWidth="1"/>
    <col min="3" max="3" width="7.28515625" bestFit="1" customWidth="1"/>
    <col min="4" max="4" width="8" bestFit="1" customWidth="1"/>
    <col min="5" max="5" width="6.5703125" bestFit="1" customWidth="1"/>
    <col min="6" max="6" width="5.7109375" bestFit="1" customWidth="1"/>
    <col min="7" max="7" width="7.28515625" bestFit="1" customWidth="1"/>
    <col min="8" max="8" width="4.28515625" bestFit="1" customWidth="1"/>
    <col min="9" max="9" width="4.7109375" bestFit="1" customWidth="1"/>
    <col min="10" max="10" width="5.28515625" bestFit="1" customWidth="1"/>
    <col min="11" max="11" width="4.28515625" bestFit="1" customWidth="1"/>
    <col min="12" max="12" width="8.28515625" bestFit="1" customWidth="1"/>
    <col min="13" max="13" width="4.28515625" bestFit="1" customWidth="1"/>
    <col min="14" max="15" width="6.5703125" bestFit="1" customWidth="1"/>
    <col min="16" max="17" width="6.7109375" bestFit="1" customWidth="1"/>
    <col min="18" max="18" width="9" bestFit="1" customWidth="1"/>
    <col min="19" max="20" width="9.42578125" bestFit="1" customWidth="1"/>
    <col min="21" max="22" width="8.42578125" bestFit="1" customWidth="1"/>
    <col min="23" max="23" width="2.5703125" customWidth="1"/>
  </cols>
  <sheetData>
    <row r="1" spans="1:29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9" ht="15.7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9">
      <c r="F3" s="29"/>
      <c r="G3" s="29"/>
      <c r="H3" s="30"/>
      <c r="I3" s="30"/>
      <c r="J3" s="30"/>
      <c r="K3" s="30"/>
      <c r="L3" s="31"/>
      <c r="M3" s="31"/>
      <c r="N3" s="28"/>
      <c r="O3" s="28"/>
      <c r="P3" s="32"/>
      <c r="Q3" s="28"/>
      <c r="R3" s="28"/>
      <c r="S3" s="28"/>
    </row>
    <row r="4" spans="1:29">
      <c r="F4" s="29"/>
      <c r="G4" s="29"/>
      <c r="H4" s="30"/>
      <c r="I4" s="30"/>
      <c r="J4" s="30"/>
      <c r="K4" s="30"/>
      <c r="L4" s="31"/>
      <c r="M4" s="31"/>
      <c r="N4" s="28"/>
      <c r="O4" s="28"/>
      <c r="P4" s="32"/>
      <c r="Q4" s="28"/>
      <c r="R4" s="28"/>
      <c r="S4" s="28"/>
    </row>
    <row r="5" spans="1:29">
      <c r="F5" s="29"/>
      <c r="G5" s="29"/>
      <c r="H5" s="30"/>
      <c r="I5" s="30"/>
      <c r="J5" s="30"/>
      <c r="K5" s="30"/>
      <c r="L5" s="31"/>
      <c r="M5" s="31"/>
      <c r="N5" s="28"/>
      <c r="O5" s="28"/>
      <c r="P5" s="32"/>
      <c r="Q5" s="28"/>
      <c r="R5" s="28"/>
      <c r="S5" s="28"/>
    </row>
    <row r="6" spans="1:29">
      <c r="F6" s="29"/>
      <c r="G6" s="29"/>
      <c r="H6" s="30"/>
      <c r="I6" s="30"/>
      <c r="J6" s="30"/>
      <c r="K6" s="30"/>
      <c r="L6" s="31"/>
      <c r="M6" s="31"/>
      <c r="N6" s="28"/>
      <c r="O6" s="28"/>
      <c r="P6" s="32"/>
      <c r="Q6" s="28"/>
      <c r="R6" s="28"/>
      <c r="S6" s="28"/>
    </row>
    <row r="7" spans="1:29">
      <c r="F7" s="29"/>
      <c r="G7" s="29"/>
      <c r="H7" s="30"/>
      <c r="I7" s="30"/>
      <c r="J7" s="30"/>
      <c r="K7" s="30"/>
      <c r="L7" s="31"/>
      <c r="M7" s="31"/>
      <c r="N7" s="28"/>
      <c r="O7" s="28"/>
      <c r="P7" s="32"/>
      <c r="Q7" s="28"/>
      <c r="R7" s="28"/>
      <c r="S7" s="28"/>
    </row>
    <row r="8" spans="1:29">
      <c r="F8" s="29"/>
      <c r="G8" s="29"/>
      <c r="H8" s="30"/>
      <c r="I8" s="30"/>
      <c r="J8" s="30"/>
      <c r="K8" s="30"/>
      <c r="L8" s="31"/>
      <c r="M8" s="31"/>
      <c r="N8" s="28"/>
      <c r="O8" s="28"/>
      <c r="P8" s="32"/>
      <c r="Q8" s="28"/>
      <c r="R8" s="28"/>
      <c r="S8" s="28"/>
    </row>
    <row r="9" spans="1:29">
      <c r="F9" s="29"/>
      <c r="G9" s="29"/>
      <c r="H9" s="30"/>
      <c r="I9" s="30"/>
      <c r="J9" s="30"/>
      <c r="K9" s="30"/>
      <c r="L9" s="31"/>
      <c r="M9" s="31"/>
      <c r="N9" s="28"/>
      <c r="O9" s="28"/>
      <c r="P9" s="32"/>
      <c r="Q9" s="28"/>
      <c r="R9" s="28"/>
      <c r="S9" s="28"/>
    </row>
    <row r="10" spans="1:29" ht="15.75">
      <c r="B10" s="121" t="s">
        <v>62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9" ht="15.75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9" s="90" customFormat="1" ht="36" customHeight="1">
      <c r="B12" s="85" t="s">
        <v>2</v>
      </c>
      <c r="C12" s="86" t="s">
        <v>3</v>
      </c>
      <c r="D12" s="86" t="s">
        <v>4</v>
      </c>
      <c r="E12" s="86" t="s">
        <v>5</v>
      </c>
      <c r="F12" s="86" t="s">
        <v>6</v>
      </c>
      <c r="G12" s="85" t="s">
        <v>7</v>
      </c>
      <c r="H12" s="86" t="s">
        <v>10</v>
      </c>
      <c r="I12" s="86" t="s">
        <v>11</v>
      </c>
      <c r="J12" s="86" t="s">
        <v>12</v>
      </c>
      <c r="K12" s="86" t="s">
        <v>13</v>
      </c>
      <c r="L12" s="85" t="s">
        <v>14</v>
      </c>
      <c r="M12" s="87" t="s">
        <v>15</v>
      </c>
      <c r="N12" s="85" t="s">
        <v>17</v>
      </c>
      <c r="O12" s="85" t="s">
        <v>47</v>
      </c>
      <c r="P12" s="88" t="s">
        <v>19</v>
      </c>
      <c r="Q12" s="88" t="s">
        <v>48</v>
      </c>
      <c r="R12" s="89" t="s">
        <v>49</v>
      </c>
      <c r="S12" s="66" t="s">
        <v>54</v>
      </c>
      <c r="T12" s="66" t="s">
        <v>55</v>
      </c>
      <c r="U12" s="66" t="s">
        <v>56</v>
      </c>
      <c r="V12" s="66" t="s">
        <v>57</v>
      </c>
      <c r="W12" s="67"/>
      <c r="AA12" s="91"/>
      <c r="AB12" s="91"/>
      <c r="AC12" s="92"/>
    </row>
    <row r="13" spans="1:29" s="96" customFormat="1" ht="12.75">
      <c r="B13" s="5">
        <v>44197</v>
      </c>
      <c r="C13" s="93">
        <v>22334</v>
      </c>
      <c r="D13" s="93">
        <v>19968</v>
      </c>
      <c r="E13" s="22">
        <v>19939</v>
      </c>
      <c r="F13" s="93">
        <v>29</v>
      </c>
      <c r="G13" s="94">
        <v>1.452323717948718E-3</v>
      </c>
      <c r="H13" s="93">
        <v>384.45724459601786</v>
      </c>
      <c r="I13" s="93">
        <v>17.455589548121772</v>
      </c>
      <c r="J13" s="93">
        <v>80.718290786900042</v>
      </c>
      <c r="K13" s="93">
        <v>482.63112493103966</v>
      </c>
      <c r="L13" s="22">
        <v>44239</v>
      </c>
      <c r="M13" s="95">
        <v>2.2187170871157029</v>
      </c>
      <c r="N13" s="22">
        <v>19660</v>
      </c>
      <c r="O13" s="22">
        <v>19700</v>
      </c>
      <c r="P13" s="94">
        <v>0.98457532051282048</v>
      </c>
      <c r="Q13" s="94">
        <v>0.98657852564102566</v>
      </c>
      <c r="R13" s="22">
        <v>451</v>
      </c>
      <c r="S13" s="22">
        <v>1183</v>
      </c>
      <c r="T13" s="22">
        <v>1179</v>
      </c>
      <c r="U13" s="33">
        <v>2649</v>
      </c>
      <c r="V13" s="33">
        <v>2634</v>
      </c>
      <c r="W13" s="69"/>
      <c r="AA13" s="97"/>
      <c r="AB13" s="97"/>
      <c r="AC13" s="98"/>
    </row>
    <row r="14" spans="1:29" s="96" customFormat="1" ht="12.75">
      <c r="B14" s="5">
        <v>44228</v>
      </c>
      <c r="C14" s="93">
        <v>16365</v>
      </c>
      <c r="D14" s="93">
        <v>13611</v>
      </c>
      <c r="E14" s="22">
        <v>13576</v>
      </c>
      <c r="F14" s="93">
        <v>35</v>
      </c>
      <c r="G14" s="94">
        <v>2.5714495628535745E-3</v>
      </c>
      <c r="H14" s="93">
        <v>369.53403064230997</v>
      </c>
      <c r="I14" s="93">
        <v>16.404095462581026</v>
      </c>
      <c r="J14" s="93">
        <v>59.683853859752503</v>
      </c>
      <c r="K14" s="93">
        <v>445.62197996464351</v>
      </c>
      <c r="L14" s="93">
        <v>62435</v>
      </c>
      <c r="M14" s="95">
        <v>4.5989245727754859</v>
      </c>
      <c r="N14" s="22">
        <v>13246</v>
      </c>
      <c r="O14" s="22">
        <v>13294</v>
      </c>
      <c r="P14" s="94">
        <v>0.97318345455881272</v>
      </c>
      <c r="Q14" s="94">
        <v>0.97671001395929757</v>
      </c>
      <c r="R14" s="22">
        <v>596</v>
      </c>
      <c r="S14" s="22">
        <v>861</v>
      </c>
      <c r="T14" s="22">
        <v>856</v>
      </c>
      <c r="U14" s="33">
        <v>1529</v>
      </c>
      <c r="V14" s="33">
        <v>1510</v>
      </c>
      <c r="W14" s="69"/>
      <c r="AA14" s="97"/>
      <c r="AB14" s="97"/>
      <c r="AC14" s="98"/>
    </row>
    <row r="15" spans="1:29" s="96" customFormat="1" ht="12.75">
      <c r="B15" s="5">
        <v>44256</v>
      </c>
      <c r="C15" s="93">
        <v>18050</v>
      </c>
      <c r="D15" s="93">
        <v>14676</v>
      </c>
      <c r="E15" s="22">
        <v>14643</v>
      </c>
      <c r="F15" s="93">
        <v>31</v>
      </c>
      <c r="G15" s="94">
        <v>2.1122921777050967E-3</v>
      </c>
      <c r="H15" s="93">
        <v>349.3579184593321</v>
      </c>
      <c r="I15" s="93">
        <v>15.286416717885679</v>
      </c>
      <c r="J15" s="93">
        <v>59.00327801679984</v>
      </c>
      <c r="K15" s="93">
        <v>423.64761319401759</v>
      </c>
      <c r="L15" s="93">
        <v>58208</v>
      </c>
      <c r="M15" s="95">
        <v>3.9751417059345764</v>
      </c>
      <c r="N15" s="22">
        <v>14375</v>
      </c>
      <c r="O15" s="22">
        <v>14404</v>
      </c>
      <c r="P15" s="94">
        <v>0.97949032433905692</v>
      </c>
      <c r="Q15" s="94">
        <v>0.98146633960207141</v>
      </c>
      <c r="R15" s="22">
        <v>1286</v>
      </c>
      <c r="S15" s="22">
        <v>1581</v>
      </c>
      <c r="T15" s="22">
        <v>1578</v>
      </c>
      <c r="U15" s="33">
        <v>1415</v>
      </c>
      <c r="V15" s="33">
        <v>1393</v>
      </c>
      <c r="W15" s="69"/>
      <c r="AA15" s="97"/>
      <c r="AB15" s="97"/>
      <c r="AC15" s="98"/>
    </row>
    <row r="16" spans="1:29" s="96" customFormat="1" ht="12.75">
      <c r="B16" s="5">
        <v>44287</v>
      </c>
      <c r="C16" s="93">
        <v>16379</v>
      </c>
      <c r="D16" s="93">
        <v>13241</v>
      </c>
      <c r="E16" s="22">
        <v>13210</v>
      </c>
      <c r="F16" s="93">
        <v>31</v>
      </c>
      <c r="G16" s="94">
        <v>2.3412128993278453E-3</v>
      </c>
      <c r="H16" s="93">
        <v>349.33103709311126</v>
      </c>
      <c r="I16" s="93">
        <v>9.8313398940196812</v>
      </c>
      <c r="J16" s="93">
        <v>64.117713853141566</v>
      </c>
      <c r="K16" s="93">
        <v>423.28009084027252</v>
      </c>
      <c r="L16" s="93">
        <v>68989</v>
      </c>
      <c r="M16" s="95">
        <v>5.2224829674489026</v>
      </c>
      <c r="N16" s="22">
        <v>12836</v>
      </c>
      <c r="O16" s="22">
        <v>12888</v>
      </c>
      <c r="P16" s="94">
        <v>0.96941318631523299</v>
      </c>
      <c r="Q16" s="94">
        <v>0.97334038214636354</v>
      </c>
      <c r="R16" s="22">
        <v>1188</v>
      </c>
      <c r="S16" s="22">
        <v>2179</v>
      </c>
      <c r="T16" s="22">
        <v>2169</v>
      </c>
      <c r="U16" s="33">
        <v>1258</v>
      </c>
      <c r="V16" s="33">
        <v>1241</v>
      </c>
      <c r="W16" s="69"/>
      <c r="AA16" s="97"/>
      <c r="AB16" s="97"/>
      <c r="AC16" s="98"/>
    </row>
    <row r="17" spans="2:29" s="96" customFormat="1" ht="12.75">
      <c r="B17" s="5">
        <v>44317</v>
      </c>
      <c r="C17" s="93">
        <v>15118</v>
      </c>
      <c r="D17" s="93">
        <v>12137</v>
      </c>
      <c r="E17" s="22">
        <v>12111</v>
      </c>
      <c r="F17" s="93">
        <v>26</v>
      </c>
      <c r="G17" s="94">
        <v>2.1422097717722667E-3</v>
      </c>
      <c r="H17" s="93">
        <v>346.75782346627034</v>
      </c>
      <c r="I17" s="93">
        <v>11.993477004376187</v>
      </c>
      <c r="J17" s="93">
        <v>53.983403517463465</v>
      </c>
      <c r="K17" s="93">
        <v>412.73470398810997</v>
      </c>
      <c r="L17" s="93">
        <v>47383</v>
      </c>
      <c r="M17" s="95">
        <v>3.9123936916852449</v>
      </c>
      <c r="N17" s="22">
        <v>11870</v>
      </c>
      <c r="O17" s="22">
        <v>11890</v>
      </c>
      <c r="P17" s="94">
        <v>0.97800115349756944</v>
      </c>
      <c r="Q17" s="94">
        <v>0.9796490071681635</v>
      </c>
      <c r="R17" s="22">
        <v>989</v>
      </c>
      <c r="S17" s="22">
        <v>2100</v>
      </c>
      <c r="T17" s="22">
        <v>2088</v>
      </c>
      <c r="U17" s="33">
        <v>1624</v>
      </c>
      <c r="V17" s="33">
        <v>1610</v>
      </c>
      <c r="W17" s="69"/>
      <c r="AA17" s="97"/>
      <c r="AB17" s="97"/>
      <c r="AC17" s="98"/>
    </row>
    <row r="18" spans="2:29" s="96" customFormat="1" ht="12.75">
      <c r="B18" s="5">
        <v>44348</v>
      </c>
      <c r="C18" s="93">
        <v>16156</v>
      </c>
      <c r="D18" s="93">
        <v>13078</v>
      </c>
      <c r="E18" s="22">
        <v>13042</v>
      </c>
      <c r="F18" s="93">
        <v>36</v>
      </c>
      <c r="G18" s="94">
        <v>2.7527144823367485E-3</v>
      </c>
      <c r="H18" s="93">
        <v>350.55558963349182</v>
      </c>
      <c r="I18" s="93">
        <v>12.44924091397025</v>
      </c>
      <c r="J18" s="93">
        <v>59.789526146296581</v>
      </c>
      <c r="K18" s="93">
        <v>422.79435669375863</v>
      </c>
      <c r="L18" s="93">
        <v>87630</v>
      </c>
      <c r="M18" s="95">
        <v>6.7190614936359454</v>
      </c>
      <c r="N18" s="22">
        <v>12665</v>
      </c>
      <c r="O18" s="22">
        <v>12720</v>
      </c>
      <c r="P18" s="94">
        <v>0.96842024774430346</v>
      </c>
      <c r="Q18" s="94">
        <v>0.97262578375898456</v>
      </c>
      <c r="R18" s="22">
        <v>1676</v>
      </c>
      <c r="S18" s="22">
        <v>2246</v>
      </c>
      <c r="T18" s="22">
        <v>2240</v>
      </c>
      <c r="U18" s="33">
        <v>1262</v>
      </c>
      <c r="V18" s="33">
        <v>1245</v>
      </c>
      <c r="W18" s="69"/>
      <c r="AA18" s="97"/>
      <c r="AB18" s="97"/>
      <c r="AC18" s="98"/>
    </row>
    <row r="19" spans="2:29" s="96" customFormat="1" ht="12.75">
      <c r="B19" s="5">
        <v>44378</v>
      </c>
      <c r="C19" s="93">
        <v>15309</v>
      </c>
      <c r="D19" s="93">
        <v>12238</v>
      </c>
      <c r="E19" s="22">
        <v>12182</v>
      </c>
      <c r="F19" s="93">
        <v>56</v>
      </c>
      <c r="G19" s="94">
        <v>4.5759110965844091E-3</v>
      </c>
      <c r="H19" s="93">
        <v>362.05360367755708</v>
      </c>
      <c r="I19" s="93">
        <v>15.881546544081431</v>
      </c>
      <c r="J19" s="93">
        <v>59.355032014447545</v>
      </c>
      <c r="K19" s="93">
        <v>437.29018223608603</v>
      </c>
      <c r="L19" s="93">
        <v>111791</v>
      </c>
      <c r="M19" s="95">
        <v>9.1767361681168946</v>
      </c>
      <c r="N19" s="22">
        <v>11590</v>
      </c>
      <c r="O19" s="22">
        <v>11671</v>
      </c>
      <c r="P19" s="94">
        <v>0.94705017159666616</v>
      </c>
      <c r="Q19" s="94">
        <v>0.95366890014708283</v>
      </c>
      <c r="R19" s="22">
        <v>1138</v>
      </c>
      <c r="S19" s="22">
        <v>1971</v>
      </c>
      <c r="T19" s="22">
        <v>1966</v>
      </c>
      <c r="U19" s="33">
        <v>1348</v>
      </c>
      <c r="V19" s="33">
        <v>1330</v>
      </c>
      <c r="W19" s="69"/>
      <c r="AA19" s="97"/>
      <c r="AB19" s="97"/>
      <c r="AC19" s="98"/>
    </row>
    <row r="20" spans="2:29" s="96" customFormat="1" ht="12.75">
      <c r="B20" s="5">
        <v>44409</v>
      </c>
      <c r="C20" s="93">
        <v>15535</v>
      </c>
      <c r="D20" s="93">
        <v>12446</v>
      </c>
      <c r="E20" s="22">
        <v>12412</v>
      </c>
      <c r="F20" s="93">
        <v>34</v>
      </c>
      <c r="G20" s="94">
        <v>2.7318013819701108E-3</v>
      </c>
      <c r="H20" s="93">
        <v>372.14365130518854</v>
      </c>
      <c r="I20" s="93">
        <v>16.712052852078635</v>
      </c>
      <c r="J20" s="93">
        <v>62.412987431517884</v>
      </c>
      <c r="K20" s="93">
        <v>451.26869158878503</v>
      </c>
      <c r="L20" s="93">
        <v>88576</v>
      </c>
      <c r="M20" s="95">
        <v>7.1363196906219786</v>
      </c>
      <c r="N20" s="22">
        <v>11932</v>
      </c>
      <c r="O20" s="22">
        <v>11994</v>
      </c>
      <c r="P20" s="94">
        <v>0.95870159087256945</v>
      </c>
      <c r="Q20" s="94">
        <v>0.96368311103969151</v>
      </c>
      <c r="R20" s="22">
        <v>818</v>
      </c>
      <c r="S20" s="22">
        <v>1889</v>
      </c>
      <c r="T20" s="22">
        <v>1887</v>
      </c>
      <c r="U20" s="33">
        <v>1393</v>
      </c>
      <c r="V20" s="33">
        <v>1383</v>
      </c>
      <c r="W20" s="69"/>
      <c r="AA20" s="97"/>
      <c r="AB20" s="97"/>
      <c r="AC20" s="98"/>
    </row>
    <row r="21" spans="2:29" s="96" customFormat="1" ht="12.75">
      <c r="B21" s="5">
        <v>44440</v>
      </c>
      <c r="C21" s="93">
        <v>14968</v>
      </c>
      <c r="D21" s="93">
        <v>12055</v>
      </c>
      <c r="E21" s="22">
        <v>12017</v>
      </c>
      <c r="F21" s="93">
        <v>38</v>
      </c>
      <c r="G21" s="94">
        <v>3.1522189962671092E-3</v>
      </c>
      <c r="H21" s="93">
        <v>360.73196305234251</v>
      </c>
      <c r="I21" s="93">
        <v>21.344345510526754</v>
      </c>
      <c r="J21" s="93">
        <v>66.656569859365902</v>
      </c>
      <c r="K21" s="93">
        <v>448.73287842223516</v>
      </c>
      <c r="L21" s="93">
        <v>72196</v>
      </c>
      <c r="M21" s="95">
        <v>6.0078222518099356</v>
      </c>
      <c r="N21" s="22">
        <v>11536</v>
      </c>
      <c r="O21" s="22">
        <v>11612</v>
      </c>
      <c r="P21" s="94">
        <v>0.95694732476150979</v>
      </c>
      <c r="Q21" s="94">
        <v>0.96325176275404401</v>
      </c>
      <c r="R21" s="22">
        <v>700</v>
      </c>
      <c r="S21" s="22">
        <v>1889</v>
      </c>
      <c r="T21" s="22">
        <v>1884</v>
      </c>
      <c r="U21" s="33">
        <v>1252</v>
      </c>
      <c r="V21" s="33">
        <v>1239</v>
      </c>
      <c r="W21" s="69"/>
      <c r="AA21" s="97"/>
      <c r="AB21" s="97"/>
      <c r="AC21" s="98"/>
    </row>
    <row r="22" spans="2:29" s="96" customFormat="1" ht="12.75">
      <c r="B22" s="5">
        <v>44470</v>
      </c>
      <c r="C22" s="93">
        <v>16676</v>
      </c>
      <c r="D22" s="93">
        <v>13493</v>
      </c>
      <c r="E22" s="22">
        <v>13429</v>
      </c>
      <c r="F22" s="93">
        <v>64</v>
      </c>
      <c r="G22" s="94">
        <v>4.7432001778700064E-3</v>
      </c>
      <c r="H22" s="93">
        <v>411.79849579268745</v>
      </c>
      <c r="I22" s="93">
        <v>19.138729615012288</v>
      </c>
      <c r="J22" s="93">
        <v>94.358924715168669</v>
      </c>
      <c r="K22" s="93">
        <v>525.29615012286843</v>
      </c>
      <c r="L22" s="93">
        <v>142727</v>
      </c>
      <c r="M22" s="95">
        <v>10.628267182962245</v>
      </c>
      <c r="N22" s="22">
        <v>12748</v>
      </c>
      <c r="O22" s="22">
        <v>12829</v>
      </c>
      <c r="P22" s="94">
        <v>0.94478618542948201</v>
      </c>
      <c r="Q22" s="94">
        <v>0.95078929815459867</v>
      </c>
      <c r="R22" s="22">
        <v>964</v>
      </c>
      <c r="S22" s="22">
        <v>1959</v>
      </c>
      <c r="T22" s="22">
        <v>1959</v>
      </c>
      <c r="U22" s="33">
        <v>1772</v>
      </c>
      <c r="V22" s="33">
        <v>1737</v>
      </c>
      <c r="W22" s="69"/>
      <c r="AA22" s="97"/>
      <c r="AB22" s="97"/>
      <c r="AC22" s="98"/>
    </row>
    <row r="23" spans="2:29" s="96" customFormat="1" ht="12.75">
      <c r="B23" s="5">
        <v>44501</v>
      </c>
      <c r="C23" s="93">
        <v>17189</v>
      </c>
      <c r="D23" s="93">
        <v>14108</v>
      </c>
      <c r="E23" s="22">
        <v>13928</v>
      </c>
      <c r="F23" s="93">
        <v>180</v>
      </c>
      <c r="G23" s="94">
        <v>1.2758718457612702E-2</v>
      </c>
      <c r="H23" s="93">
        <v>411.09491671453191</v>
      </c>
      <c r="I23" s="93">
        <v>24.898908673176336</v>
      </c>
      <c r="J23" s="93">
        <v>93.456705916140152</v>
      </c>
      <c r="K23" s="93">
        <v>529.45053130384838</v>
      </c>
      <c r="L23" s="93">
        <v>358838</v>
      </c>
      <c r="M23" s="95">
        <v>25.763785180930501</v>
      </c>
      <c r="N23" s="22">
        <v>11925</v>
      </c>
      <c r="O23" s="22">
        <v>12249</v>
      </c>
      <c r="P23" s="94">
        <v>0.84526509781684156</v>
      </c>
      <c r="Q23" s="94">
        <v>0.86823079104054435</v>
      </c>
      <c r="R23" s="22">
        <v>1785</v>
      </c>
      <c r="S23" s="22">
        <v>1121</v>
      </c>
      <c r="T23" s="22">
        <v>1118</v>
      </c>
      <c r="U23" s="33">
        <v>1484</v>
      </c>
      <c r="V23" s="33">
        <v>1431</v>
      </c>
      <c r="W23" s="69"/>
      <c r="AA23" s="97"/>
      <c r="AB23" s="97"/>
      <c r="AC23" s="98"/>
    </row>
    <row r="24" spans="2:29" s="96" customFormat="1" ht="12.75">
      <c r="B24" s="5">
        <v>44531</v>
      </c>
      <c r="C24" s="93">
        <v>17711</v>
      </c>
      <c r="D24" s="93">
        <v>14930</v>
      </c>
      <c r="E24" s="22">
        <v>14888</v>
      </c>
      <c r="F24" s="93">
        <v>42</v>
      </c>
      <c r="G24" s="94">
        <v>2.813127930341594E-3</v>
      </c>
      <c r="H24" s="93">
        <v>419.52894948952178</v>
      </c>
      <c r="I24" s="93">
        <v>20.895687802256852</v>
      </c>
      <c r="J24" s="93">
        <v>108.25604513702311</v>
      </c>
      <c r="K24" s="93">
        <v>548.68068242880167</v>
      </c>
      <c r="L24" s="93">
        <v>92197</v>
      </c>
      <c r="M24" s="95">
        <v>6.1927055346587858</v>
      </c>
      <c r="N24" s="22">
        <v>14246</v>
      </c>
      <c r="O24" s="22">
        <v>14378</v>
      </c>
      <c r="P24" s="94">
        <v>0.954186202277294</v>
      </c>
      <c r="Q24" s="94">
        <v>0.96302746148693907</v>
      </c>
      <c r="R24" s="22">
        <v>788</v>
      </c>
      <c r="S24" s="22">
        <v>932</v>
      </c>
      <c r="T24" s="22">
        <v>927</v>
      </c>
      <c r="U24" s="33">
        <v>1260</v>
      </c>
      <c r="V24" s="33">
        <v>1250</v>
      </c>
      <c r="W24" s="69"/>
      <c r="AA24" s="97"/>
      <c r="AB24" s="97"/>
      <c r="AC24" s="98"/>
    </row>
    <row r="25" spans="2:29" s="96" customFormat="1" ht="12.75">
      <c r="B25" s="23"/>
      <c r="C25" s="24"/>
      <c r="D25" s="24"/>
      <c r="E25" s="24"/>
      <c r="F25" s="24"/>
      <c r="G25" s="23"/>
      <c r="H25" s="24"/>
      <c r="I25" s="24"/>
      <c r="J25" s="24"/>
      <c r="K25" s="24"/>
      <c r="L25" s="24"/>
      <c r="M25" s="25"/>
      <c r="N25" s="24"/>
      <c r="O25" s="24"/>
      <c r="P25" s="26"/>
      <c r="Q25" s="26"/>
      <c r="R25" s="27"/>
      <c r="S25" s="27"/>
      <c r="T25" s="27"/>
      <c r="U25" s="10"/>
      <c r="V25" s="10"/>
      <c r="W25" s="69"/>
      <c r="AA25" s="97"/>
      <c r="AB25" s="97"/>
      <c r="AC25" s="98"/>
    </row>
    <row r="26" spans="2:29" s="101" customFormat="1" ht="33.75">
      <c r="B26" s="85" t="s">
        <v>22</v>
      </c>
      <c r="C26" s="85" t="s">
        <v>3</v>
      </c>
      <c r="D26" s="85" t="s">
        <v>4</v>
      </c>
      <c r="E26" s="99" t="s">
        <v>5</v>
      </c>
      <c r="F26" s="85" t="s">
        <v>6</v>
      </c>
      <c r="G26" s="85" t="s">
        <v>7</v>
      </c>
      <c r="H26" s="85" t="s">
        <v>10</v>
      </c>
      <c r="I26" s="85" t="s">
        <v>11</v>
      </c>
      <c r="J26" s="85" t="s">
        <v>12</v>
      </c>
      <c r="K26" s="85" t="s">
        <v>13</v>
      </c>
      <c r="L26" s="85" t="s">
        <v>14</v>
      </c>
      <c r="M26" s="85" t="s">
        <v>15</v>
      </c>
      <c r="N26" s="85" t="s">
        <v>17</v>
      </c>
      <c r="O26" s="87" t="s">
        <v>47</v>
      </c>
      <c r="P26" s="85" t="s">
        <v>19</v>
      </c>
      <c r="Q26" s="99" t="s">
        <v>48</v>
      </c>
      <c r="R26" s="66" t="s">
        <v>49</v>
      </c>
      <c r="S26" s="66" t="s">
        <v>54</v>
      </c>
      <c r="T26" s="66" t="s">
        <v>55</v>
      </c>
      <c r="U26" s="66" t="s">
        <v>56</v>
      </c>
      <c r="V26" s="66" t="s">
        <v>57</v>
      </c>
      <c r="W26" s="71"/>
      <c r="X26" s="100"/>
      <c r="Y26" s="100"/>
      <c r="Z26" s="100"/>
      <c r="AA26" s="100"/>
    </row>
    <row r="27" spans="2:29" s="70" customFormat="1" ht="12.75">
      <c r="B27" s="11" t="s">
        <v>24</v>
      </c>
      <c r="C27" s="72">
        <f>SUM(C13:C15)</f>
        <v>56749</v>
      </c>
      <c r="D27" s="72">
        <f>SUM(D13:D15)</f>
        <v>48255</v>
      </c>
      <c r="E27" s="72">
        <f>SUM(E13:E15)</f>
        <v>48158</v>
      </c>
      <c r="F27" s="72">
        <v>95</v>
      </c>
      <c r="G27" s="73">
        <v>1.9687079059164852E-3</v>
      </c>
      <c r="H27" s="72">
        <v>369.57795174218199</v>
      </c>
      <c r="I27" s="72">
        <v>16.499605465343244</v>
      </c>
      <c r="J27" s="72">
        <v>68.185867353295407</v>
      </c>
      <c r="K27" s="72">
        <v>454.26342456082062</v>
      </c>
      <c r="L27" s="72">
        <f>SUM(L13:L15)</f>
        <v>164882</v>
      </c>
      <c r="M27" s="102">
        <v>3.4237717513185761</v>
      </c>
      <c r="N27" s="72">
        <f>SUM(N13:N15)</f>
        <v>47281</v>
      </c>
      <c r="O27" s="72">
        <f>SUM(O13:O15)</f>
        <v>47398</v>
      </c>
      <c r="P27" s="73">
        <v>0.97981556315407725</v>
      </c>
      <c r="Q27" s="73">
        <v>0.98224018236452182</v>
      </c>
      <c r="R27" s="72">
        <v>1286</v>
      </c>
      <c r="S27" s="72">
        <f t="shared" ref="S27:T27" si="0">SUM(S13:S15)</f>
        <v>3625</v>
      </c>
      <c r="T27" s="72">
        <f t="shared" si="0"/>
        <v>3613</v>
      </c>
      <c r="U27" s="72">
        <f>SUM(U13:U15)</f>
        <v>5593</v>
      </c>
      <c r="V27" s="72">
        <f>SUM(V13:V15)</f>
        <v>5537</v>
      </c>
      <c r="W27" s="29"/>
      <c r="X27" s="103"/>
      <c r="Y27" s="103"/>
      <c r="Z27" s="104"/>
      <c r="AA27" s="104"/>
    </row>
    <row r="28" spans="2:29" s="70" customFormat="1" ht="12.75">
      <c r="B28" s="11" t="s">
        <v>25</v>
      </c>
      <c r="C28" s="72">
        <f>SUM(C16:C18)</f>
        <v>47653</v>
      </c>
      <c r="D28" s="72">
        <f>SUM(D16:D18)</f>
        <v>38456</v>
      </c>
      <c r="E28" s="72">
        <f>SUM(E16:E18)</f>
        <v>38363</v>
      </c>
      <c r="F28" s="72">
        <v>93</v>
      </c>
      <c r="G28" s="73">
        <v>2.4183482421468692E-3</v>
      </c>
      <c r="H28" s="72">
        <v>348.93498944295283</v>
      </c>
      <c r="I28" s="72">
        <v>11.403904804108125</v>
      </c>
      <c r="J28" s="72">
        <v>59.446941063003415</v>
      </c>
      <c r="K28" s="72">
        <v>419.78583531006439</v>
      </c>
      <c r="L28" s="72">
        <f>SUM(L16:L18)</f>
        <v>204002</v>
      </c>
      <c r="M28" s="102">
        <v>5.3176758856189554</v>
      </c>
      <c r="N28" s="72">
        <f>SUM(N16:N18)</f>
        <v>37371</v>
      </c>
      <c r="O28" s="72">
        <f>SUM(O16:O18)</f>
        <v>37498</v>
      </c>
      <c r="P28" s="73">
        <v>0.97178593717495321</v>
      </c>
      <c r="Q28" s="73">
        <v>0.97508841273143332</v>
      </c>
      <c r="R28" s="72">
        <v>1676</v>
      </c>
      <c r="S28" s="72">
        <f t="shared" ref="S28:T28" si="1">SUM(S16:S18)</f>
        <v>6525</v>
      </c>
      <c r="T28" s="72">
        <f t="shared" si="1"/>
        <v>6497</v>
      </c>
      <c r="U28" s="72">
        <f>SUM(U16:U18)</f>
        <v>4144</v>
      </c>
      <c r="V28" s="72">
        <f>SUM(V16:V18)</f>
        <v>4096</v>
      </c>
      <c r="W28" s="29"/>
      <c r="X28" s="103"/>
      <c r="Y28" s="103"/>
      <c r="Z28" s="104"/>
      <c r="AA28" s="104"/>
    </row>
    <row r="29" spans="2:29" s="70" customFormat="1" ht="12.75">
      <c r="B29" s="11" t="s">
        <v>26</v>
      </c>
      <c r="C29" s="72">
        <f>SUM(C19:C21)</f>
        <v>45812</v>
      </c>
      <c r="D29" s="72">
        <f>SUM(D19:D21)</f>
        <v>36739</v>
      </c>
      <c r="E29" s="72">
        <f>SUM(E19:E21)</f>
        <v>36611</v>
      </c>
      <c r="F29" s="72">
        <v>128</v>
      </c>
      <c r="G29" s="73">
        <v>3.4840360379977679E-3</v>
      </c>
      <c r="H29" s="72">
        <v>365.04056157985303</v>
      </c>
      <c r="I29" s="72">
        <v>17.95618803091967</v>
      </c>
      <c r="J29" s="72">
        <v>62.788369615689277</v>
      </c>
      <c r="K29" s="72">
        <v>445.78511922646197</v>
      </c>
      <c r="L29" s="72">
        <f>SUM(L19:L21)</f>
        <v>272563</v>
      </c>
      <c r="M29" s="102">
        <v>7.4448389828193715</v>
      </c>
      <c r="N29" s="72">
        <f>SUM(N19:N21)</f>
        <v>35058</v>
      </c>
      <c r="O29" s="72">
        <f>SUM(O19:O21)</f>
        <v>35277</v>
      </c>
      <c r="P29" s="73">
        <v>0.95424480796973243</v>
      </c>
      <c r="Q29" s="73">
        <v>0.96020577587849421</v>
      </c>
      <c r="R29" s="72">
        <v>1138</v>
      </c>
      <c r="S29" s="72">
        <f t="shared" ref="S29:T29" si="2">SUM(S19:S21)</f>
        <v>5749</v>
      </c>
      <c r="T29" s="72">
        <f t="shared" si="2"/>
        <v>5737</v>
      </c>
      <c r="U29" s="72">
        <f>SUM(U19:U21)</f>
        <v>3993</v>
      </c>
      <c r="V29" s="72">
        <f>SUM(V19:V21)</f>
        <v>3952</v>
      </c>
      <c r="W29" s="29"/>
      <c r="X29" s="103"/>
      <c r="Y29" s="103"/>
      <c r="Z29" s="104"/>
      <c r="AA29" s="104"/>
    </row>
    <row r="30" spans="2:29" s="70" customFormat="1" ht="12.75">
      <c r="B30" s="11" t="s">
        <v>27</v>
      </c>
      <c r="C30" s="72">
        <f>SUM(C22:C24)</f>
        <v>51576</v>
      </c>
      <c r="D30" s="72">
        <f>SUM(D22:D24)</f>
        <v>42531</v>
      </c>
      <c r="E30" s="72">
        <f>SUM(E22:E24)</f>
        <v>42245</v>
      </c>
      <c r="F30" s="72">
        <v>286</v>
      </c>
      <c r="G30" s="73">
        <v>6.7245068303120074E-3</v>
      </c>
      <c r="H30" s="72">
        <v>414.29089833116348</v>
      </c>
      <c r="I30" s="72">
        <v>21.657024499940821</v>
      </c>
      <c r="J30" s="72">
        <v>98.959095750976445</v>
      </c>
      <c r="K30" s="72">
        <v>534.9070185820807</v>
      </c>
      <c r="L30" s="72">
        <f>SUM(L22:L24)</f>
        <v>593762</v>
      </c>
      <c r="M30" s="102">
        <v>14.05520179902947</v>
      </c>
      <c r="N30" s="72">
        <f>SUM(N22:N24)</f>
        <v>38919</v>
      </c>
      <c r="O30" s="72">
        <f>SUM(O22:O24)</f>
        <v>39456</v>
      </c>
      <c r="P30" s="73">
        <v>0.91507371094025536</v>
      </c>
      <c r="Q30" s="73">
        <v>0.9276997954433237</v>
      </c>
      <c r="R30" s="72">
        <v>1785</v>
      </c>
      <c r="S30" s="72">
        <f t="shared" ref="S30:T30" si="3">SUM(S22:S24)</f>
        <v>4012</v>
      </c>
      <c r="T30" s="72">
        <f t="shared" si="3"/>
        <v>4004</v>
      </c>
      <c r="U30" s="72">
        <f>SUM(U22:U24)</f>
        <v>4516</v>
      </c>
      <c r="V30" s="72">
        <f>SUM(V22:V24)</f>
        <v>4418</v>
      </c>
      <c r="W30" s="29"/>
      <c r="X30" s="103"/>
      <c r="Y30" s="103"/>
      <c r="Z30" s="104"/>
      <c r="AA30" s="104"/>
    </row>
    <row r="31" spans="2:29" s="70" customFormat="1" ht="15.75">
      <c r="B31" s="1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105"/>
      <c r="N31" s="76"/>
      <c r="O31" s="76"/>
      <c r="P31" s="76"/>
      <c r="Q31" s="76"/>
      <c r="R31" s="76"/>
      <c r="S31" s="76"/>
      <c r="T31" s="76"/>
      <c r="U31" s="76"/>
      <c r="V31" s="76"/>
      <c r="W31" s="29"/>
      <c r="X31" s="103"/>
      <c r="Y31" s="103"/>
      <c r="Z31" s="104"/>
      <c r="AA31" s="104"/>
    </row>
    <row r="32" spans="2:29" s="70" customFormat="1" ht="12.75">
      <c r="B32" s="13" t="s">
        <v>28</v>
      </c>
      <c r="C32" s="79">
        <f>SUM(C13:C24)</f>
        <v>201790</v>
      </c>
      <c r="D32" s="79">
        <f>SUM(D13:D24)</f>
        <v>165981</v>
      </c>
      <c r="E32" s="79">
        <f>SUM(E13:E24)</f>
        <v>165377</v>
      </c>
      <c r="F32" s="79">
        <v>602</v>
      </c>
      <c r="G32" s="80">
        <v>3.6269211536260173E-3</v>
      </c>
      <c r="H32" s="79">
        <v>375.20663090998141</v>
      </c>
      <c r="I32" s="79">
        <v>16.957442691547193</v>
      </c>
      <c r="J32" s="79">
        <v>72.82469750932718</v>
      </c>
      <c r="K32" s="79">
        <v>464.98877111085579</v>
      </c>
      <c r="L32" s="79">
        <f>SUM(L13:L24)</f>
        <v>1235209</v>
      </c>
      <c r="M32" s="106">
        <v>7.4690495050702337</v>
      </c>
      <c r="N32" s="79">
        <f>SUM(N13:N24)</f>
        <v>158629</v>
      </c>
      <c r="O32" s="79">
        <f>SUM(O13:O24)</f>
        <v>159629</v>
      </c>
      <c r="P32" s="80">
        <v>0.9557057735523945</v>
      </c>
      <c r="Q32" s="80">
        <v>0.96173055952187303</v>
      </c>
      <c r="R32" s="79">
        <v>1785</v>
      </c>
      <c r="S32" s="79">
        <f t="shared" ref="S32:T32" si="4">SUM(S13:S24)</f>
        <v>19911</v>
      </c>
      <c r="T32" s="79">
        <f t="shared" si="4"/>
        <v>19851</v>
      </c>
      <c r="U32" s="79">
        <f>SUM(U13:U24)</f>
        <v>18246</v>
      </c>
      <c r="V32" s="79">
        <f>SUM(V13:V24)</f>
        <v>18003</v>
      </c>
      <c r="W32" s="29"/>
      <c r="X32" s="103"/>
      <c r="Y32" s="103"/>
      <c r="Z32" s="104"/>
      <c r="AA32" s="104"/>
    </row>
    <row r="34" spans="2:22">
      <c r="B34" s="119" t="s">
        <v>29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</row>
    <row r="35" spans="2:22" s="84" customFormat="1" ht="25.5">
      <c r="B35" s="83" t="s">
        <v>30</v>
      </c>
      <c r="C35" s="122" t="s">
        <v>31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</row>
    <row r="36" spans="2:22" ht="15" customHeight="1">
      <c r="B36" s="16" t="s">
        <v>3</v>
      </c>
      <c r="C36" s="110" t="s">
        <v>32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2:22" ht="15" customHeight="1">
      <c r="B37" s="16" t="s">
        <v>4</v>
      </c>
      <c r="C37" s="110" t="s">
        <v>33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  <row r="38" spans="2:22" ht="15" customHeight="1">
      <c r="B38" s="16" t="s">
        <v>5</v>
      </c>
      <c r="C38" s="110" t="s">
        <v>34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2:22" ht="15" customHeight="1">
      <c r="B39" s="16" t="s">
        <v>8</v>
      </c>
      <c r="C39" s="110" t="s">
        <v>35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 spans="2:22" ht="15" customHeight="1">
      <c r="B40" s="16" t="s">
        <v>9</v>
      </c>
      <c r="C40" s="110" t="s">
        <v>36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2:22" ht="20.25" customHeight="1">
      <c r="B41" s="16" t="s">
        <v>10</v>
      </c>
      <c r="C41" s="110" t="s">
        <v>37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spans="2:22" ht="15" customHeight="1">
      <c r="B42" s="16" t="s">
        <v>11</v>
      </c>
      <c r="C42" s="110" t="s">
        <v>38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</row>
    <row r="43" spans="2:22" ht="15" customHeight="1">
      <c r="B43" s="16" t="s">
        <v>12</v>
      </c>
      <c r="C43" s="110" t="s">
        <v>39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</row>
    <row r="44" spans="2:22" ht="15" customHeight="1">
      <c r="B44" s="16" t="s">
        <v>13</v>
      </c>
      <c r="C44" s="110" t="s">
        <v>40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</row>
    <row r="45" spans="2:22" ht="15" customHeight="1">
      <c r="B45" s="16" t="s">
        <v>15</v>
      </c>
      <c r="C45" s="110" t="s">
        <v>41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</row>
    <row r="46" spans="2:22" ht="15" customHeight="1">
      <c r="B46" s="16" t="s">
        <v>17</v>
      </c>
      <c r="C46" s="110" t="s">
        <v>43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</row>
    <row r="47" spans="2:22" ht="15" customHeight="1">
      <c r="B47" s="16" t="s">
        <v>47</v>
      </c>
      <c r="C47" s="110" t="s">
        <v>52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spans="2:22" ht="15" customHeight="1">
      <c r="B48" s="16" t="s">
        <v>19</v>
      </c>
      <c r="C48" s="110" t="s">
        <v>45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</row>
    <row r="49" spans="2:22" ht="15" customHeight="1">
      <c r="B49" s="16" t="s">
        <v>48</v>
      </c>
      <c r="C49" s="110" t="s">
        <v>53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</row>
    <row r="50" spans="2:22">
      <c r="B50" s="16" t="s">
        <v>58</v>
      </c>
      <c r="C50" s="110" t="s">
        <v>59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spans="2:22">
      <c r="B51" s="16" t="s">
        <v>60</v>
      </c>
      <c r="C51" s="110" t="s">
        <v>61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</row>
  </sheetData>
  <mergeCells count="20">
    <mergeCell ref="C35:V35"/>
    <mergeCell ref="B34:V34"/>
    <mergeCell ref="C37:V37"/>
    <mergeCell ref="C38:V38"/>
    <mergeCell ref="C39:V39"/>
    <mergeCell ref="C40:V40"/>
    <mergeCell ref="C41:V41"/>
    <mergeCell ref="A1:V1"/>
    <mergeCell ref="B10:V10"/>
    <mergeCell ref="C47:V47"/>
    <mergeCell ref="C46:V46"/>
    <mergeCell ref="C45:V45"/>
    <mergeCell ref="C44:V44"/>
    <mergeCell ref="C36:V36"/>
    <mergeCell ref="C50:V50"/>
    <mergeCell ref="C51:V51"/>
    <mergeCell ref="C49:V49"/>
    <mergeCell ref="C48:V48"/>
    <mergeCell ref="C42:V42"/>
    <mergeCell ref="C43:V43"/>
  </mergeCells>
  <pageMargins left="0.7" right="0.7" top="0.75" bottom="0.75" header="0.3" footer="0.3"/>
  <pageSetup scale="66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6998-95B8-4122-8431-4115D8139A41}">
  <sheetPr>
    <pageSetUpPr fitToPage="1"/>
  </sheetPr>
  <dimension ref="A1:T50"/>
  <sheetViews>
    <sheetView zoomScale="90" zoomScaleNormal="90" workbookViewId="0">
      <selection sqref="A1:T1"/>
    </sheetView>
  </sheetViews>
  <sheetFormatPr defaultRowHeight="15"/>
  <cols>
    <col min="1" max="1" width="14.28515625" customWidth="1"/>
    <col min="2" max="3" width="9.28515625" customWidth="1"/>
  </cols>
  <sheetData>
    <row r="1" spans="1:20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F3" s="29"/>
      <c r="G3" s="29"/>
      <c r="H3" s="30"/>
      <c r="I3" s="30"/>
      <c r="J3" s="30"/>
      <c r="K3" s="30"/>
      <c r="L3" s="31"/>
      <c r="M3" s="31"/>
      <c r="N3" s="28"/>
      <c r="O3" s="28"/>
      <c r="P3" s="32"/>
      <c r="Q3" s="28"/>
      <c r="R3" s="28"/>
      <c r="S3" s="28"/>
    </row>
    <row r="4" spans="1:20">
      <c r="F4" s="29"/>
      <c r="G4" s="29"/>
      <c r="H4" s="30"/>
      <c r="I4" s="30"/>
      <c r="J4" s="30"/>
      <c r="K4" s="30"/>
      <c r="L4" s="31"/>
      <c r="M4" s="31"/>
      <c r="N4" s="28"/>
      <c r="O4" s="28"/>
      <c r="P4" s="32"/>
      <c r="Q4" s="28"/>
      <c r="R4" s="28"/>
      <c r="S4" s="28"/>
    </row>
    <row r="5" spans="1:20">
      <c r="F5" s="29"/>
      <c r="G5" s="29"/>
      <c r="H5" s="30"/>
      <c r="I5" s="30"/>
      <c r="J5" s="30"/>
      <c r="K5" s="30"/>
      <c r="L5" s="31"/>
      <c r="M5" s="31"/>
      <c r="N5" s="28"/>
      <c r="O5" s="28"/>
      <c r="P5" s="32"/>
      <c r="Q5" s="28"/>
      <c r="R5" s="28"/>
      <c r="S5" s="28"/>
    </row>
    <row r="6" spans="1:20">
      <c r="F6" s="29"/>
      <c r="G6" s="29"/>
      <c r="H6" s="30"/>
      <c r="I6" s="30"/>
      <c r="J6" s="30"/>
      <c r="K6" s="30"/>
      <c r="L6" s="31"/>
      <c r="M6" s="31"/>
      <c r="N6" s="28"/>
      <c r="O6" s="28"/>
      <c r="P6" s="32"/>
      <c r="Q6" s="28"/>
      <c r="R6" s="28"/>
      <c r="S6" s="28"/>
    </row>
    <row r="7" spans="1:20">
      <c r="F7" s="29"/>
      <c r="G7" s="29"/>
      <c r="H7" s="30"/>
      <c r="I7" s="30"/>
      <c r="J7" s="30"/>
      <c r="K7" s="30"/>
      <c r="L7" s="31"/>
      <c r="M7" s="31"/>
      <c r="N7" s="28"/>
      <c r="O7" s="28"/>
      <c r="P7" s="32"/>
      <c r="Q7" s="28"/>
      <c r="R7" s="28"/>
      <c r="S7" s="28"/>
    </row>
    <row r="8" spans="1:20">
      <c r="F8" s="29"/>
      <c r="G8" s="29"/>
      <c r="H8" s="30"/>
      <c r="I8" s="30"/>
      <c r="J8" s="30"/>
      <c r="K8" s="30"/>
      <c r="L8" s="31"/>
      <c r="M8" s="31"/>
      <c r="N8" s="28"/>
      <c r="O8" s="28"/>
      <c r="P8" s="32"/>
      <c r="Q8" s="28"/>
      <c r="R8" s="28"/>
      <c r="S8" s="28"/>
    </row>
    <row r="9" spans="1:20">
      <c r="F9" s="29"/>
      <c r="G9" s="29"/>
      <c r="H9" s="30"/>
      <c r="I9" s="30"/>
      <c r="J9" s="30"/>
      <c r="K9" s="30"/>
      <c r="L9" s="31"/>
      <c r="M9" s="31"/>
      <c r="N9" s="28"/>
      <c r="O9" s="28"/>
      <c r="P9" s="32"/>
      <c r="Q9" s="28"/>
      <c r="R9" s="28"/>
      <c r="S9" s="28"/>
    </row>
    <row r="10" spans="1:20">
      <c r="F10" s="29"/>
      <c r="G10" s="29"/>
      <c r="H10" s="30"/>
      <c r="I10" s="30"/>
      <c r="J10" s="30"/>
      <c r="K10" s="30"/>
      <c r="L10" s="31"/>
      <c r="M10" s="31"/>
      <c r="N10" s="28"/>
      <c r="O10" s="28"/>
      <c r="P10" s="32"/>
      <c r="Q10" s="28"/>
      <c r="R10" s="28"/>
      <c r="S10" s="28"/>
    </row>
    <row r="11" spans="1:20" ht="15.75">
      <c r="A11" s="111" t="s">
        <v>46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3" spans="1:20" ht="45">
      <c r="A13" s="17" t="s">
        <v>2</v>
      </c>
      <c r="B13" s="18" t="s">
        <v>3</v>
      </c>
      <c r="C13" s="18" t="s">
        <v>4</v>
      </c>
      <c r="D13" s="18" t="s">
        <v>5</v>
      </c>
      <c r="E13" s="18" t="s">
        <v>6</v>
      </c>
      <c r="F13" s="17" t="s">
        <v>7</v>
      </c>
      <c r="G13" s="18" t="s">
        <v>10</v>
      </c>
      <c r="H13" s="18" t="s">
        <v>11</v>
      </c>
      <c r="I13" s="18" t="s">
        <v>12</v>
      </c>
      <c r="J13" s="18" t="s">
        <v>13</v>
      </c>
      <c r="K13" s="17" t="s">
        <v>14</v>
      </c>
      <c r="L13" s="19" t="s">
        <v>15</v>
      </c>
      <c r="M13" s="17" t="s">
        <v>17</v>
      </c>
      <c r="N13" s="17" t="s">
        <v>47</v>
      </c>
      <c r="O13" s="20" t="s">
        <v>19</v>
      </c>
      <c r="P13" s="20" t="s">
        <v>48</v>
      </c>
      <c r="Q13" s="21" t="s">
        <v>49</v>
      </c>
      <c r="R13" s="21" t="s">
        <v>50</v>
      </c>
      <c r="S13" s="61" t="s">
        <v>51</v>
      </c>
      <c r="T13" s="61" t="s">
        <v>21</v>
      </c>
    </row>
    <row r="14" spans="1:20">
      <c r="A14" s="5">
        <v>44562</v>
      </c>
      <c r="B14" s="49">
        <v>19702</v>
      </c>
      <c r="C14" s="49">
        <v>16464</v>
      </c>
      <c r="D14" s="49">
        <v>16437</v>
      </c>
      <c r="E14" s="49">
        <v>27</v>
      </c>
      <c r="F14" s="50">
        <v>2E-3</v>
      </c>
      <c r="G14" s="51">
        <v>404</v>
      </c>
      <c r="H14" s="51">
        <v>12</v>
      </c>
      <c r="I14" s="51">
        <v>116</v>
      </c>
      <c r="J14" s="51">
        <v>533</v>
      </c>
      <c r="K14" s="49">
        <v>66061</v>
      </c>
      <c r="L14" s="52">
        <v>4.0190000000000001</v>
      </c>
      <c r="M14" s="49">
        <v>16065</v>
      </c>
      <c r="N14" s="49">
        <v>16159</v>
      </c>
      <c r="O14" s="50">
        <v>0.97599999999999998</v>
      </c>
      <c r="P14" s="50">
        <v>0.98099999999999998</v>
      </c>
      <c r="Q14" s="49">
        <v>1223</v>
      </c>
      <c r="R14" s="53">
        <v>0</v>
      </c>
      <c r="S14" s="49">
        <v>948</v>
      </c>
      <c r="T14" s="49">
        <v>1929</v>
      </c>
    </row>
    <row r="15" spans="1:20">
      <c r="A15" s="5">
        <v>44593</v>
      </c>
      <c r="B15" s="49">
        <v>16455</v>
      </c>
      <c r="C15" s="49">
        <v>14024</v>
      </c>
      <c r="D15" s="49">
        <v>13998</v>
      </c>
      <c r="E15" s="49">
        <v>26</v>
      </c>
      <c r="F15" s="50">
        <v>2E-3</v>
      </c>
      <c r="G15" s="51">
        <v>391</v>
      </c>
      <c r="H15" s="51">
        <v>17</v>
      </c>
      <c r="I15" s="51">
        <v>105</v>
      </c>
      <c r="J15" s="51">
        <v>513</v>
      </c>
      <c r="K15" s="49">
        <v>64869</v>
      </c>
      <c r="L15" s="52">
        <v>4.6340000000000003</v>
      </c>
      <c r="M15" s="49">
        <v>13520</v>
      </c>
      <c r="N15" s="49">
        <v>13635</v>
      </c>
      <c r="O15" s="50">
        <v>0.96399999999999997</v>
      </c>
      <c r="P15" s="50">
        <v>0.97199999999999998</v>
      </c>
      <c r="Q15" s="49">
        <v>752</v>
      </c>
      <c r="R15" s="53">
        <v>0</v>
      </c>
      <c r="S15" s="49">
        <v>851</v>
      </c>
      <c r="T15" s="49">
        <v>1411</v>
      </c>
    </row>
    <row r="16" spans="1:20">
      <c r="A16" s="5">
        <v>44621</v>
      </c>
      <c r="B16" s="49">
        <v>17942</v>
      </c>
      <c r="C16" s="49">
        <v>15414</v>
      </c>
      <c r="D16" s="49">
        <v>15392</v>
      </c>
      <c r="E16" s="49">
        <v>22</v>
      </c>
      <c r="F16" s="50">
        <v>1E-3</v>
      </c>
      <c r="G16" s="51">
        <v>394</v>
      </c>
      <c r="H16" s="51">
        <v>15</v>
      </c>
      <c r="I16" s="51">
        <v>102</v>
      </c>
      <c r="J16" s="51">
        <v>511</v>
      </c>
      <c r="K16" s="49">
        <v>51447</v>
      </c>
      <c r="L16" s="52">
        <v>3.3420000000000001</v>
      </c>
      <c r="M16" s="49">
        <v>15018</v>
      </c>
      <c r="N16" s="49">
        <v>15095</v>
      </c>
      <c r="O16" s="50">
        <v>0.97399999999999998</v>
      </c>
      <c r="P16" s="50">
        <v>0.97899999999999998</v>
      </c>
      <c r="Q16" s="49">
        <v>491</v>
      </c>
      <c r="R16" s="53">
        <v>0</v>
      </c>
      <c r="S16" s="49">
        <v>1803</v>
      </c>
      <c r="T16" s="49">
        <v>1430</v>
      </c>
    </row>
    <row r="17" spans="1:20">
      <c r="A17" s="5">
        <v>44652</v>
      </c>
      <c r="B17" s="49">
        <v>16344</v>
      </c>
      <c r="C17" s="49">
        <v>13848</v>
      </c>
      <c r="D17" s="49">
        <v>13822</v>
      </c>
      <c r="E17" s="49">
        <v>26</v>
      </c>
      <c r="F17" s="50">
        <v>2E-3</v>
      </c>
      <c r="G17" s="51">
        <v>416</v>
      </c>
      <c r="H17" s="51">
        <v>14</v>
      </c>
      <c r="I17" s="51">
        <v>100</v>
      </c>
      <c r="J17" s="51">
        <v>529</v>
      </c>
      <c r="K17" s="49">
        <v>45936</v>
      </c>
      <c r="L17" s="52">
        <v>3.323</v>
      </c>
      <c r="M17" s="49">
        <v>13594</v>
      </c>
      <c r="N17" s="49">
        <v>13626</v>
      </c>
      <c r="O17" s="50">
        <v>0.98199999999999998</v>
      </c>
      <c r="P17" s="50">
        <v>0.98399999999999999</v>
      </c>
      <c r="Q17" s="49">
        <v>1122</v>
      </c>
      <c r="R17" s="53">
        <v>0</v>
      </c>
      <c r="S17" s="49">
        <v>2230</v>
      </c>
      <c r="T17" s="49">
        <v>1553</v>
      </c>
    </row>
    <row r="18" spans="1:20">
      <c r="A18" s="5">
        <v>44682</v>
      </c>
      <c r="B18" s="49">
        <v>14938</v>
      </c>
      <c r="C18" s="49">
        <v>13738</v>
      </c>
      <c r="D18" s="49">
        <v>13728</v>
      </c>
      <c r="E18" s="49">
        <v>10</v>
      </c>
      <c r="F18" s="50">
        <v>1E-3</v>
      </c>
      <c r="G18" s="51">
        <v>409</v>
      </c>
      <c r="H18" s="51">
        <v>11</v>
      </c>
      <c r="I18" s="51">
        <v>82</v>
      </c>
      <c r="J18" s="51">
        <v>501</v>
      </c>
      <c r="K18" s="49">
        <v>46534</v>
      </c>
      <c r="L18" s="52">
        <v>3.39</v>
      </c>
      <c r="M18" s="49">
        <v>13549</v>
      </c>
      <c r="N18" s="49">
        <v>13566</v>
      </c>
      <c r="O18" s="50">
        <v>0.98599999999999999</v>
      </c>
      <c r="P18" s="50">
        <v>0.98699999999999999</v>
      </c>
      <c r="Q18" s="49">
        <v>1536</v>
      </c>
      <c r="R18" s="53">
        <v>0</v>
      </c>
      <c r="S18" s="49">
        <v>2367</v>
      </c>
      <c r="T18" s="49">
        <v>1397</v>
      </c>
    </row>
    <row r="19" spans="1:20">
      <c r="A19" s="5">
        <v>44713</v>
      </c>
      <c r="B19" s="49">
        <v>14143</v>
      </c>
      <c r="C19" s="49">
        <v>13677</v>
      </c>
      <c r="D19" s="49">
        <v>13640</v>
      </c>
      <c r="E19" s="49">
        <v>37</v>
      </c>
      <c r="F19" s="50">
        <v>3.0000000000000001E-3</v>
      </c>
      <c r="G19" s="51">
        <v>410</v>
      </c>
      <c r="H19" s="51">
        <v>15</v>
      </c>
      <c r="I19" s="51">
        <v>86</v>
      </c>
      <c r="J19" s="51">
        <v>511</v>
      </c>
      <c r="K19" s="49">
        <v>96936</v>
      </c>
      <c r="L19" s="52">
        <v>7.1070000000000002</v>
      </c>
      <c r="M19" s="49">
        <v>13076</v>
      </c>
      <c r="N19" s="49">
        <v>13136</v>
      </c>
      <c r="O19" s="50">
        <v>0.95599999999999996</v>
      </c>
      <c r="P19" s="50">
        <v>0.96</v>
      </c>
      <c r="Q19" s="49">
        <v>818</v>
      </c>
      <c r="R19" s="53">
        <v>0</v>
      </c>
      <c r="S19" s="49">
        <v>2284</v>
      </c>
      <c r="T19" s="49">
        <v>1046</v>
      </c>
    </row>
    <row r="20" spans="1:20">
      <c r="A20" s="5">
        <v>44743</v>
      </c>
      <c r="B20" s="49">
        <v>13544</v>
      </c>
      <c r="C20" s="49">
        <v>12549</v>
      </c>
      <c r="D20" s="49">
        <v>12516</v>
      </c>
      <c r="E20" s="49">
        <v>33</v>
      </c>
      <c r="F20" s="50">
        <v>3.0000000000000001E-3</v>
      </c>
      <c r="G20" s="51">
        <v>400</v>
      </c>
      <c r="H20" s="51">
        <v>17</v>
      </c>
      <c r="I20" s="51">
        <v>75</v>
      </c>
      <c r="J20" s="51">
        <v>492</v>
      </c>
      <c r="K20" s="49">
        <v>65149</v>
      </c>
      <c r="L20" s="52">
        <v>5.2050000000000001</v>
      </c>
      <c r="M20" s="49">
        <v>12181</v>
      </c>
      <c r="N20" s="49">
        <v>12215</v>
      </c>
      <c r="O20" s="50">
        <v>0.97099999999999997</v>
      </c>
      <c r="P20" s="50">
        <v>0.97299999999999998</v>
      </c>
      <c r="Q20" s="49">
        <v>1355</v>
      </c>
      <c r="R20" s="53">
        <v>0</v>
      </c>
      <c r="S20" s="49">
        <v>2095</v>
      </c>
      <c r="T20" s="49">
        <v>1517</v>
      </c>
    </row>
    <row r="21" spans="1:20">
      <c r="A21" s="5">
        <v>44774</v>
      </c>
      <c r="B21" s="49">
        <v>14451</v>
      </c>
      <c r="C21" s="49">
        <v>13169</v>
      </c>
      <c r="D21" s="49">
        <v>13132</v>
      </c>
      <c r="E21" s="49">
        <v>37</v>
      </c>
      <c r="F21" s="50">
        <v>3.0000000000000001E-3</v>
      </c>
      <c r="G21" s="51">
        <v>406</v>
      </c>
      <c r="H21" s="51">
        <v>12</v>
      </c>
      <c r="I21" s="51">
        <v>69</v>
      </c>
      <c r="J21" s="51">
        <v>487</v>
      </c>
      <c r="K21" s="49">
        <v>83045</v>
      </c>
      <c r="L21" s="52">
        <v>6.3239999999999998</v>
      </c>
      <c r="M21" s="49">
        <v>12667</v>
      </c>
      <c r="N21" s="49">
        <v>12718</v>
      </c>
      <c r="O21" s="50">
        <v>0.96199999999999997</v>
      </c>
      <c r="P21" s="50">
        <v>0.96599999999999997</v>
      </c>
      <c r="Q21" s="49">
        <v>716</v>
      </c>
      <c r="R21" s="53">
        <v>0</v>
      </c>
      <c r="S21" s="49">
        <v>2166</v>
      </c>
      <c r="T21" s="49">
        <v>1121</v>
      </c>
    </row>
    <row r="22" spans="1:20">
      <c r="A22" s="5">
        <v>44805</v>
      </c>
      <c r="B22" s="49">
        <v>13095</v>
      </c>
      <c r="C22" s="49">
        <v>12190</v>
      </c>
      <c r="D22" s="49">
        <v>12143</v>
      </c>
      <c r="E22" s="49">
        <v>47</v>
      </c>
      <c r="F22" s="50">
        <v>4.0000000000000001E-3</v>
      </c>
      <c r="G22" s="51">
        <v>421</v>
      </c>
      <c r="H22" s="51">
        <v>12</v>
      </c>
      <c r="I22" s="51">
        <v>86</v>
      </c>
      <c r="J22" s="51">
        <v>518</v>
      </c>
      <c r="K22" s="49">
        <v>102792</v>
      </c>
      <c r="L22" s="52">
        <v>8.4649999999999999</v>
      </c>
      <c r="M22" s="49">
        <v>11577</v>
      </c>
      <c r="N22" s="49">
        <v>11648</v>
      </c>
      <c r="O22" s="50">
        <v>0.95</v>
      </c>
      <c r="P22" s="50">
        <v>0.95599999999999996</v>
      </c>
      <c r="Q22" s="49">
        <v>782</v>
      </c>
      <c r="R22" s="53">
        <v>0</v>
      </c>
      <c r="S22" s="49">
        <v>1860</v>
      </c>
      <c r="T22" s="49">
        <v>1166</v>
      </c>
    </row>
    <row r="23" spans="1:20">
      <c r="A23" s="5">
        <v>44835</v>
      </c>
      <c r="B23" s="49">
        <v>14155</v>
      </c>
      <c r="C23" s="49">
        <v>12932</v>
      </c>
      <c r="D23" s="49">
        <v>12869</v>
      </c>
      <c r="E23" s="49">
        <v>63</v>
      </c>
      <c r="F23" s="50">
        <v>5.0000000000000001E-3</v>
      </c>
      <c r="G23" s="51">
        <v>423</v>
      </c>
      <c r="H23" s="51">
        <v>10</v>
      </c>
      <c r="I23" s="51">
        <v>82</v>
      </c>
      <c r="J23" s="51">
        <v>515</v>
      </c>
      <c r="K23" s="49">
        <v>126123</v>
      </c>
      <c r="L23" s="52">
        <v>9.8010000000000002</v>
      </c>
      <c r="M23" s="49">
        <v>12123</v>
      </c>
      <c r="N23" s="49">
        <v>12217</v>
      </c>
      <c r="O23" s="50">
        <v>0.93700000000000006</v>
      </c>
      <c r="P23" s="50">
        <v>0.94499999999999995</v>
      </c>
      <c r="Q23" s="49">
        <v>911</v>
      </c>
      <c r="R23" s="53">
        <v>0</v>
      </c>
      <c r="S23" s="49">
        <v>1952</v>
      </c>
      <c r="T23" s="49">
        <v>1559</v>
      </c>
    </row>
    <row r="24" spans="1:20">
      <c r="A24" s="5">
        <v>44866</v>
      </c>
      <c r="B24" s="49">
        <v>13939</v>
      </c>
      <c r="C24" s="49">
        <v>12864</v>
      </c>
      <c r="D24" s="49">
        <v>12805</v>
      </c>
      <c r="E24" s="49">
        <v>59</v>
      </c>
      <c r="F24" s="50">
        <v>5.0000000000000001E-3</v>
      </c>
      <c r="G24" s="51">
        <v>507</v>
      </c>
      <c r="H24" s="51">
        <v>49</v>
      </c>
      <c r="I24" s="51">
        <v>50</v>
      </c>
      <c r="J24" s="51">
        <v>606</v>
      </c>
      <c r="K24" s="49">
        <v>118674</v>
      </c>
      <c r="L24" s="52">
        <v>9.2680000000000007</v>
      </c>
      <c r="M24" s="49">
        <v>12160</v>
      </c>
      <c r="N24" s="49">
        <v>12237</v>
      </c>
      <c r="O24" s="50">
        <v>0.94499999999999995</v>
      </c>
      <c r="P24" s="50">
        <v>0.95099999999999996</v>
      </c>
      <c r="Q24" s="49">
        <v>713</v>
      </c>
      <c r="R24" s="53">
        <v>0</v>
      </c>
      <c r="S24" s="49">
        <v>917</v>
      </c>
      <c r="T24" s="49">
        <v>1252</v>
      </c>
    </row>
    <row r="25" spans="1:20">
      <c r="A25" s="5">
        <v>44896</v>
      </c>
      <c r="B25" s="49">
        <v>14210</v>
      </c>
      <c r="C25" s="49">
        <v>12483</v>
      </c>
      <c r="D25" s="49">
        <v>12468</v>
      </c>
      <c r="E25" s="49">
        <v>15</v>
      </c>
      <c r="F25" s="50">
        <v>1E-3</v>
      </c>
      <c r="G25" s="51">
        <v>555</v>
      </c>
      <c r="H25" s="51">
        <v>74</v>
      </c>
      <c r="I25" s="51">
        <v>15</v>
      </c>
      <c r="J25" s="51">
        <v>644</v>
      </c>
      <c r="K25" s="49">
        <v>62961</v>
      </c>
      <c r="L25" s="52">
        <v>5.05</v>
      </c>
      <c r="M25" s="49">
        <v>12121</v>
      </c>
      <c r="N25" s="49">
        <v>12178</v>
      </c>
      <c r="O25" s="50">
        <v>0.97099999999999997</v>
      </c>
      <c r="P25" s="50">
        <v>0.97599999999999998</v>
      </c>
      <c r="Q25" s="49">
        <v>491</v>
      </c>
      <c r="R25" s="53">
        <v>0</v>
      </c>
      <c r="S25" s="49">
        <v>639</v>
      </c>
      <c r="T25" s="49">
        <v>1265</v>
      </c>
    </row>
    <row r="26" spans="1:20">
      <c r="A26" s="23"/>
      <c r="B26" s="24"/>
      <c r="C26" s="24"/>
      <c r="D26" s="24"/>
      <c r="E26" s="24"/>
      <c r="F26" s="23"/>
      <c r="G26" s="24"/>
      <c r="H26" s="24"/>
      <c r="I26" s="24"/>
      <c r="J26" s="24"/>
      <c r="K26" s="24"/>
      <c r="L26" s="25"/>
      <c r="M26" s="24"/>
      <c r="N26" s="24"/>
      <c r="O26" s="26"/>
      <c r="P26" s="26"/>
      <c r="Q26" s="27"/>
      <c r="R26" s="27"/>
      <c r="S26" s="27"/>
      <c r="T26" s="27"/>
    </row>
    <row r="27" spans="1:20" ht="45">
      <c r="A27" s="17" t="s">
        <v>22</v>
      </c>
      <c r="B27" s="18" t="s">
        <v>3</v>
      </c>
      <c r="C27" s="18" t="s">
        <v>4</v>
      </c>
      <c r="D27" s="18" t="s">
        <v>5</v>
      </c>
      <c r="E27" s="18" t="s">
        <v>6</v>
      </c>
      <c r="F27" s="17" t="s">
        <v>7</v>
      </c>
      <c r="G27" s="18" t="s">
        <v>10</v>
      </c>
      <c r="H27" s="18" t="s">
        <v>11</v>
      </c>
      <c r="I27" s="18" t="s">
        <v>12</v>
      </c>
      <c r="J27" s="18" t="s">
        <v>13</v>
      </c>
      <c r="K27" s="17" t="s">
        <v>14</v>
      </c>
      <c r="L27" s="19" t="s">
        <v>15</v>
      </c>
      <c r="M27" s="17" t="s">
        <v>17</v>
      </c>
      <c r="N27" s="17" t="s">
        <v>47</v>
      </c>
      <c r="O27" s="20" t="s">
        <v>19</v>
      </c>
      <c r="P27" s="20" t="s">
        <v>48</v>
      </c>
      <c r="Q27" s="21" t="s">
        <v>49</v>
      </c>
      <c r="R27" s="21" t="s">
        <v>50</v>
      </c>
      <c r="S27" s="61" t="s">
        <v>51</v>
      </c>
      <c r="T27" s="61" t="s">
        <v>21</v>
      </c>
    </row>
    <row r="28" spans="1:20">
      <c r="A28" s="54" t="s">
        <v>24</v>
      </c>
      <c r="B28" s="37">
        <v>54099</v>
      </c>
      <c r="C28" s="37">
        <v>45902</v>
      </c>
      <c r="D28" s="37">
        <v>45827</v>
      </c>
      <c r="E28" s="37">
        <v>75</v>
      </c>
      <c r="F28" s="38">
        <v>2E-3</v>
      </c>
      <c r="G28" s="39">
        <v>397</v>
      </c>
      <c r="H28" s="39">
        <v>15</v>
      </c>
      <c r="I28" s="39">
        <v>108</v>
      </c>
      <c r="J28" s="39">
        <v>520</v>
      </c>
      <c r="K28" s="37">
        <v>182377</v>
      </c>
      <c r="L28" s="40">
        <v>3.98</v>
      </c>
      <c r="M28" s="37">
        <v>44603</v>
      </c>
      <c r="N28" s="37">
        <v>44889</v>
      </c>
      <c r="O28" s="38">
        <v>0.97199999999999998</v>
      </c>
      <c r="P28" s="38">
        <v>0.97799999999999998</v>
      </c>
      <c r="Q28" s="37">
        <v>1223</v>
      </c>
      <c r="R28" s="55">
        <v>0</v>
      </c>
      <c r="S28" s="37">
        <v>3602</v>
      </c>
      <c r="T28" s="37">
        <v>4770</v>
      </c>
    </row>
    <row r="29" spans="1:20">
      <c r="A29" s="54" t="s">
        <v>25</v>
      </c>
      <c r="B29" s="37">
        <v>45425</v>
      </c>
      <c r="C29" s="37">
        <v>41263</v>
      </c>
      <c r="D29" s="37">
        <v>41190</v>
      </c>
      <c r="E29" s="37">
        <v>73</v>
      </c>
      <c r="F29" s="38">
        <v>2E-3</v>
      </c>
      <c r="G29" s="39">
        <v>411</v>
      </c>
      <c r="H29" s="39">
        <v>13</v>
      </c>
      <c r="I29" s="39">
        <v>89</v>
      </c>
      <c r="J29" s="39">
        <v>514</v>
      </c>
      <c r="K29" s="37">
        <v>189406</v>
      </c>
      <c r="L29" s="40">
        <v>4.5979999999999999</v>
      </c>
      <c r="M29" s="37">
        <v>40219</v>
      </c>
      <c r="N29" s="37">
        <v>40328</v>
      </c>
      <c r="O29" s="38">
        <v>0.97499999999999998</v>
      </c>
      <c r="P29" s="38">
        <v>0.97699999999999998</v>
      </c>
      <c r="Q29" s="37">
        <v>1536</v>
      </c>
      <c r="R29" s="55">
        <v>0</v>
      </c>
      <c r="S29" s="37">
        <v>6881</v>
      </c>
      <c r="T29" s="37">
        <v>3996</v>
      </c>
    </row>
    <row r="30" spans="1:20">
      <c r="A30" s="54" t="s">
        <v>26</v>
      </c>
      <c r="B30" s="37">
        <v>41090</v>
      </c>
      <c r="C30" s="37">
        <v>37908</v>
      </c>
      <c r="D30" s="37">
        <v>37791</v>
      </c>
      <c r="E30" s="37">
        <v>117</v>
      </c>
      <c r="F30" s="38">
        <v>3.0000000000000001E-3</v>
      </c>
      <c r="G30" s="39">
        <v>409</v>
      </c>
      <c r="H30" s="39">
        <v>14</v>
      </c>
      <c r="I30" s="39">
        <v>76</v>
      </c>
      <c r="J30" s="39">
        <v>498</v>
      </c>
      <c r="K30" s="37">
        <v>250986</v>
      </c>
      <c r="L30" s="40">
        <v>6.641</v>
      </c>
      <c r="M30" s="37">
        <v>36425</v>
      </c>
      <c r="N30" s="37">
        <v>36581</v>
      </c>
      <c r="O30" s="38">
        <v>0.96099999999999997</v>
      </c>
      <c r="P30" s="38">
        <v>0.96499999999999997</v>
      </c>
      <c r="Q30" s="37">
        <v>1355</v>
      </c>
      <c r="R30" s="55">
        <v>0</v>
      </c>
      <c r="S30" s="37">
        <v>6121</v>
      </c>
      <c r="T30" s="37">
        <v>3804</v>
      </c>
    </row>
    <row r="31" spans="1:20">
      <c r="A31" s="54" t="s">
        <v>27</v>
      </c>
      <c r="B31" s="37">
        <v>42304</v>
      </c>
      <c r="C31" s="37">
        <v>38279</v>
      </c>
      <c r="D31" s="37">
        <v>38142</v>
      </c>
      <c r="E31" s="37">
        <v>137</v>
      </c>
      <c r="F31" s="38">
        <v>4.0000000000000001E-3</v>
      </c>
      <c r="G31" s="39">
        <v>494</v>
      </c>
      <c r="H31" s="39">
        <v>44</v>
      </c>
      <c r="I31" s="39">
        <v>50</v>
      </c>
      <c r="J31" s="39">
        <v>588</v>
      </c>
      <c r="K31" s="37">
        <v>307758</v>
      </c>
      <c r="L31" s="40">
        <v>8.0690000000000008</v>
      </c>
      <c r="M31" s="37">
        <v>36404</v>
      </c>
      <c r="N31" s="37">
        <v>36632</v>
      </c>
      <c r="O31" s="38">
        <v>0.95099999999999996</v>
      </c>
      <c r="P31" s="38">
        <v>0.95699999999999996</v>
      </c>
      <c r="Q31" s="37">
        <v>911</v>
      </c>
      <c r="R31" s="55">
        <v>0</v>
      </c>
      <c r="S31" s="37">
        <v>3508</v>
      </c>
      <c r="T31" s="37">
        <v>4076</v>
      </c>
    </row>
    <row r="32" spans="1:20" ht="15.75">
      <c r="A32" s="56"/>
      <c r="B32" s="41"/>
      <c r="C32" s="41"/>
      <c r="D32" s="41"/>
      <c r="E32" s="41"/>
      <c r="F32" s="42"/>
      <c r="G32" s="41"/>
      <c r="H32" s="41"/>
      <c r="I32" s="41"/>
      <c r="J32" s="41"/>
      <c r="K32" s="41"/>
      <c r="L32" s="43"/>
      <c r="M32" s="41"/>
      <c r="N32" s="41"/>
      <c r="O32" s="57"/>
      <c r="P32" s="57"/>
      <c r="Q32" s="41"/>
      <c r="R32" s="41"/>
      <c r="S32" s="22"/>
      <c r="T32" s="22"/>
    </row>
    <row r="33" spans="1:20">
      <c r="A33" s="58" t="s">
        <v>28</v>
      </c>
      <c r="B33" s="45">
        <v>182918</v>
      </c>
      <c r="C33" s="45">
        <v>163352</v>
      </c>
      <c r="D33" s="45">
        <v>162950</v>
      </c>
      <c r="E33" s="45">
        <v>402</v>
      </c>
      <c r="F33" s="46">
        <v>2E-3</v>
      </c>
      <c r="G33" s="47">
        <v>426</v>
      </c>
      <c r="H33" s="47">
        <v>21</v>
      </c>
      <c r="I33" s="47">
        <v>82</v>
      </c>
      <c r="J33" s="47">
        <v>529</v>
      </c>
      <c r="K33" s="45">
        <v>930527</v>
      </c>
      <c r="L33" s="48">
        <v>5.7110000000000003</v>
      </c>
      <c r="M33" s="45">
        <v>157651</v>
      </c>
      <c r="N33" s="45">
        <v>158430</v>
      </c>
      <c r="O33" s="46">
        <v>0.96499999999999997</v>
      </c>
      <c r="P33" s="46">
        <v>0.97</v>
      </c>
      <c r="Q33" s="45">
        <v>1536</v>
      </c>
      <c r="R33" s="59">
        <v>0</v>
      </c>
      <c r="S33" s="45">
        <v>20112</v>
      </c>
      <c r="T33" s="45">
        <v>16646</v>
      </c>
    </row>
    <row r="35" spans="1:20">
      <c r="A35" s="119" t="s">
        <v>29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6" spans="1:20" ht="25.5">
      <c r="A36" s="83" t="s">
        <v>30</v>
      </c>
      <c r="B36" s="122" t="s">
        <v>31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20" ht="15" customHeight="1">
      <c r="A37" s="16" t="s">
        <v>3</v>
      </c>
      <c r="B37" s="110" t="s">
        <v>32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spans="1:20" ht="15" customHeight="1">
      <c r="A38" s="16" t="s">
        <v>4</v>
      </c>
      <c r="B38" s="110" t="s">
        <v>33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0" ht="15" customHeight="1">
      <c r="A39" s="16" t="s">
        <v>5</v>
      </c>
      <c r="B39" s="110" t="s">
        <v>34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0" ht="15" customHeight="1">
      <c r="A40" s="16" t="s">
        <v>8</v>
      </c>
      <c r="B40" s="110" t="s">
        <v>35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spans="1:20" ht="15" customHeight="1">
      <c r="A41" s="16" t="s">
        <v>9</v>
      </c>
      <c r="B41" s="110" t="s">
        <v>36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spans="1:20" ht="15" customHeight="1">
      <c r="A42" s="16" t="s">
        <v>10</v>
      </c>
      <c r="B42" s="110" t="s">
        <v>37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spans="1:20" ht="15" customHeight="1">
      <c r="A43" s="16" t="s">
        <v>11</v>
      </c>
      <c r="B43" s="110" t="s">
        <v>38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spans="1:20" ht="15" customHeight="1">
      <c r="A44" s="16" t="s">
        <v>12</v>
      </c>
      <c r="B44" s="110" t="s">
        <v>39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spans="1:20" ht="15" customHeight="1">
      <c r="A45" s="16" t="s">
        <v>13</v>
      </c>
      <c r="B45" s="110" t="s">
        <v>40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0" ht="15" customHeight="1">
      <c r="A46" s="16" t="s">
        <v>15</v>
      </c>
      <c r="B46" s="110" t="s">
        <v>41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 ht="15" customHeight="1">
      <c r="A47" s="16" t="s">
        <v>17</v>
      </c>
      <c r="B47" s="110" t="s">
        <v>43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0" ht="15" customHeight="1">
      <c r="A48" s="16" t="s">
        <v>47</v>
      </c>
      <c r="B48" s="110" t="s">
        <v>52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spans="1:20" ht="15" customHeight="1">
      <c r="A49" s="16" t="s">
        <v>19</v>
      </c>
      <c r="B49" s="110" t="s">
        <v>45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</row>
    <row r="50" spans="1:20" ht="15" customHeight="1">
      <c r="A50" s="16" t="s">
        <v>48</v>
      </c>
      <c r="B50" s="110" t="s">
        <v>53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</sheetData>
  <mergeCells count="18">
    <mergeCell ref="B48:T48"/>
    <mergeCell ref="B49:T49"/>
    <mergeCell ref="B50:T50"/>
    <mergeCell ref="A35:T35"/>
    <mergeCell ref="B36:T36"/>
    <mergeCell ref="B37:T37"/>
    <mergeCell ref="B38:T38"/>
    <mergeCell ref="B39:T39"/>
    <mergeCell ref="B40:T40"/>
    <mergeCell ref="B41:T41"/>
    <mergeCell ref="B42:T42"/>
    <mergeCell ref="B43:T43"/>
    <mergeCell ref="B44:T44"/>
    <mergeCell ref="B45:T45"/>
    <mergeCell ref="B46:T46"/>
    <mergeCell ref="B47:T47"/>
    <mergeCell ref="A1:T1"/>
    <mergeCell ref="A11:T11"/>
  </mergeCells>
  <printOptions horizontalCentered="1"/>
  <pageMargins left="0.7" right="0.7" top="0.75" bottom="0.75" header="0.3" footer="0.3"/>
  <pageSetup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E6EE-6861-442D-BA48-61E22B67CE22}">
  <sheetPr>
    <pageSetUpPr fitToPage="1"/>
  </sheetPr>
  <dimension ref="A1:T50"/>
  <sheetViews>
    <sheetView zoomScale="90" zoomScaleNormal="90" workbookViewId="0">
      <selection sqref="A1:T1"/>
    </sheetView>
  </sheetViews>
  <sheetFormatPr defaultRowHeight="15"/>
  <cols>
    <col min="1" max="1" width="14.28515625" customWidth="1"/>
    <col min="2" max="3" width="9.28515625" customWidth="1"/>
    <col min="11" max="11" width="10.140625" bestFit="1" customWidth="1"/>
  </cols>
  <sheetData>
    <row r="1" spans="1:20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F3" s="29"/>
      <c r="G3" s="29"/>
      <c r="H3" s="30"/>
      <c r="I3" s="30"/>
      <c r="J3" s="30"/>
      <c r="K3" s="30"/>
      <c r="L3" s="31"/>
      <c r="M3" s="31"/>
      <c r="N3" s="28"/>
      <c r="O3" s="28"/>
      <c r="P3" s="32"/>
      <c r="Q3" s="28"/>
      <c r="R3" s="28"/>
      <c r="S3" s="28"/>
    </row>
    <row r="4" spans="1:20">
      <c r="F4" s="29"/>
      <c r="G4" s="29"/>
      <c r="H4" s="30"/>
      <c r="I4" s="30"/>
      <c r="J4" s="30"/>
      <c r="K4" s="30"/>
      <c r="L4" s="31"/>
      <c r="M4" s="31"/>
      <c r="N4" s="28"/>
      <c r="O4" s="28"/>
      <c r="P4" s="32"/>
      <c r="Q4" s="28"/>
      <c r="R4" s="28"/>
      <c r="S4" s="28"/>
    </row>
    <row r="5" spans="1:20">
      <c r="F5" s="29"/>
      <c r="G5" s="29"/>
      <c r="H5" s="30"/>
      <c r="I5" s="30"/>
      <c r="J5" s="30"/>
      <c r="K5" s="30"/>
      <c r="L5" s="31"/>
      <c r="M5" s="31"/>
      <c r="N5" s="28"/>
      <c r="O5" s="28"/>
      <c r="P5" s="32"/>
      <c r="Q5" s="28"/>
      <c r="R5" s="28"/>
      <c r="S5" s="28"/>
    </row>
    <row r="6" spans="1:20">
      <c r="F6" s="29"/>
      <c r="G6" s="29"/>
      <c r="H6" s="30"/>
      <c r="I6" s="30"/>
      <c r="J6" s="30"/>
      <c r="K6" s="30"/>
      <c r="L6" s="31"/>
      <c r="M6" s="31"/>
      <c r="N6" s="28"/>
      <c r="O6" s="28"/>
      <c r="P6" s="32"/>
      <c r="Q6" s="28"/>
      <c r="R6" s="28"/>
      <c r="S6" s="28"/>
    </row>
    <row r="7" spans="1:20">
      <c r="F7" s="29"/>
      <c r="G7" s="29"/>
      <c r="H7" s="30"/>
      <c r="I7" s="30"/>
      <c r="J7" s="30"/>
      <c r="K7" s="30"/>
      <c r="L7" s="31"/>
      <c r="M7" s="31"/>
      <c r="N7" s="28"/>
      <c r="O7" s="28"/>
      <c r="P7" s="32"/>
      <c r="Q7" s="28"/>
      <c r="R7" s="28"/>
      <c r="S7" s="28"/>
    </row>
    <row r="8" spans="1:20">
      <c r="F8" s="29"/>
      <c r="G8" s="29"/>
      <c r="H8" s="30"/>
      <c r="I8" s="30"/>
      <c r="J8" s="30"/>
      <c r="K8" s="30"/>
      <c r="L8" s="31"/>
      <c r="M8" s="31"/>
      <c r="N8" s="28"/>
      <c r="O8" s="28"/>
      <c r="P8" s="32"/>
      <c r="Q8" s="28"/>
      <c r="R8" s="28"/>
      <c r="S8" s="28"/>
    </row>
    <row r="9" spans="1:20">
      <c r="F9" s="29"/>
      <c r="G9" s="29"/>
      <c r="H9" s="30"/>
      <c r="I9" s="30"/>
      <c r="J9" s="30"/>
      <c r="K9" s="30"/>
      <c r="L9" s="31"/>
      <c r="M9" s="31"/>
      <c r="N9" s="28"/>
      <c r="O9" s="28"/>
      <c r="P9" s="32"/>
      <c r="Q9" s="28"/>
      <c r="R9" s="28"/>
      <c r="S9" s="28"/>
    </row>
    <row r="10" spans="1:20">
      <c r="F10" s="29"/>
      <c r="G10" s="29"/>
      <c r="H10" s="30"/>
      <c r="I10" s="30"/>
      <c r="J10" s="30"/>
      <c r="K10" s="30"/>
      <c r="L10" s="31"/>
      <c r="M10" s="31"/>
      <c r="N10" s="28"/>
      <c r="O10" s="28"/>
      <c r="P10" s="32"/>
      <c r="Q10" s="28"/>
      <c r="R10" s="28"/>
      <c r="S10" s="28"/>
    </row>
    <row r="11" spans="1:20" ht="15.75">
      <c r="A11" s="111" t="s">
        <v>65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3" spans="1:20" ht="45">
      <c r="A13" s="17" t="s">
        <v>2</v>
      </c>
      <c r="B13" s="18" t="s">
        <v>3</v>
      </c>
      <c r="C13" s="18" t="s">
        <v>4</v>
      </c>
      <c r="D13" s="18" t="s">
        <v>5</v>
      </c>
      <c r="E13" s="18" t="s">
        <v>6</v>
      </c>
      <c r="F13" s="17" t="s">
        <v>7</v>
      </c>
      <c r="G13" s="18" t="s">
        <v>10</v>
      </c>
      <c r="H13" s="18" t="s">
        <v>11</v>
      </c>
      <c r="I13" s="18" t="s">
        <v>12</v>
      </c>
      <c r="J13" s="18" t="s">
        <v>13</v>
      </c>
      <c r="K13" s="17" t="s">
        <v>14</v>
      </c>
      <c r="L13" s="19" t="s">
        <v>15</v>
      </c>
      <c r="M13" s="17" t="s">
        <v>17</v>
      </c>
      <c r="N13" s="17" t="s">
        <v>47</v>
      </c>
      <c r="O13" s="20" t="s">
        <v>19</v>
      </c>
      <c r="P13" s="20" t="s">
        <v>48</v>
      </c>
      <c r="Q13" s="21" t="s">
        <v>49</v>
      </c>
      <c r="R13" s="21" t="s">
        <v>50</v>
      </c>
      <c r="S13" s="61" t="s">
        <v>51</v>
      </c>
      <c r="T13" s="61" t="s">
        <v>21</v>
      </c>
    </row>
    <row r="14" spans="1:20">
      <c r="A14" s="5">
        <v>44927</v>
      </c>
      <c r="B14" s="93">
        <v>15954</v>
      </c>
      <c r="C14" s="93">
        <v>14107</v>
      </c>
      <c r="D14" s="22">
        <v>14090</v>
      </c>
      <c r="E14" s="93">
        <v>17</v>
      </c>
      <c r="F14" s="125">
        <v>1E-3</v>
      </c>
      <c r="G14" s="93">
        <v>559</v>
      </c>
      <c r="H14" s="93">
        <v>58</v>
      </c>
      <c r="I14" s="93">
        <v>12</v>
      </c>
      <c r="J14" s="93">
        <v>628</v>
      </c>
      <c r="K14" s="22">
        <v>28719</v>
      </c>
      <c r="L14" s="95">
        <v>2.0379999999999998</v>
      </c>
      <c r="M14" s="22">
        <v>13991</v>
      </c>
      <c r="N14" s="22">
        <v>14009</v>
      </c>
      <c r="O14" s="94">
        <v>0.99177713192030004</v>
      </c>
      <c r="P14" s="94">
        <v>0.99305309420849996</v>
      </c>
      <c r="Q14" s="22">
        <v>1249</v>
      </c>
      <c r="R14" s="126">
        <v>0</v>
      </c>
      <c r="S14" s="22">
        <v>692</v>
      </c>
      <c r="T14" s="115">
        <v>1413</v>
      </c>
    </row>
    <row r="15" spans="1:20">
      <c r="A15" s="5">
        <v>44958</v>
      </c>
      <c r="B15" s="93">
        <v>13103</v>
      </c>
      <c r="C15" s="93">
        <v>12256</v>
      </c>
      <c r="D15" s="22">
        <v>12220</v>
      </c>
      <c r="E15" s="93">
        <v>36</v>
      </c>
      <c r="F15" s="125">
        <v>3.0000000000000001E-3</v>
      </c>
      <c r="G15" s="93">
        <v>545</v>
      </c>
      <c r="H15" s="93">
        <v>57</v>
      </c>
      <c r="I15" s="93">
        <v>14</v>
      </c>
      <c r="J15" s="93">
        <v>616</v>
      </c>
      <c r="K15" s="93">
        <v>85906</v>
      </c>
      <c r="L15" s="95">
        <v>7.03</v>
      </c>
      <c r="M15" s="22">
        <v>11698</v>
      </c>
      <c r="N15" s="22">
        <v>11792</v>
      </c>
      <c r="O15" s="94">
        <v>0.95447127937330001</v>
      </c>
      <c r="P15" s="94">
        <v>0.96214099216710003</v>
      </c>
      <c r="Q15" s="22">
        <v>495</v>
      </c>
      <c r="R15" s="126">
        <v>0</v>
      </c>
      <c r="S15" s="22">
        <v>594</v>
      </c>
      <c r="T15" s="115">
        <v>1327</v>
      </c>
    </row>
    <row r="16" spans="1:20">
      <c r="A16" s="5">
        <v>44986</v>
      </c>
      <c r="B16" s="93">
        <v>14908</v>
      </c>
      <c r="C16" s="93">
        <v>14333</v>
      </c>
      <c r="D16" s="22">
        <v>14274</v>
      </c>
      <c r="E16" s="93">
        <v>59</v>
      </c>
      <c r="F16" s="125">
        <v>4.0000000000000001E-3</v>
      </c>
      <c r="G16" s="93">
        <v>545</v>
      </c>
      <c r="H16" s="93">
        <v>64</v>
      </c>
      <c r="I16" s="93">
        <v>10</v>
      </c>
      <c r="J16" s="93">
        <v>619</v>
      </c>
      <c r="K16" s="93">
        <v>137678</v>
      </c>
      <c r="L16" s="95">
        <v>9.6449999999999996</v>
      </c>
      <c r="M16" s="22">
        <v>13473</v>
      </c>
      <c r="N16" s="22">
        <v>13608</v>
      </c>
      <c r="O16" s="94">
        <v>0.9399986046187</v>
      </c>
      <c r="P16" s="94">
        <v>0.9494174283122</v>
      </c>
      <c r="Q16" s="22">
        <v>1041</v>
      </c>
      <c r="R16" s="126">
        <v>0</v>
      </c>
      <c r="S16" s="22">
        <v>797</v>
      </c>
      <c r="T16" s="115">
        <v>1281</v>
      </c>
    </row>
    <row r="17" spans="1:20">
      <c r="A17" s="5">
        <v>45017</v>
      </c>
      <c r="B17" s="93">
        <v>14031</v>
      </c>
      <c r="C17" s="93">
        <v>13095</v>
      </c>
      <c r="D17" s="22">
        <v>13001</v>
      </c>
      <c r="E17" s="93">
        <v>94</v>
      </c>
      <c r="F17" s="125">
        <v>7.0000000000000001E-3</v>
      </c>
      <c r="G17" s="93">
        <v>586</v>
      </c>
      <c r="H17" s="93">
        <v>80</v>
      </c>
      <c r="I17" s="93">
        <v>11</v>
      </c>
      <c r="J17" s="93">
        <v>677</v>
      </c>
      <c r="K17" s="93">
        <v>167212</v>
      </c>
      <c r="L17" s="95">
        <v>12.861000000000001</v>
      </c>
      <c r="M17" s="22">
        <v>12000</v>
      </c>
      <c r="N17" s="22">
        <v>12180</v>
      </c>
      <c r="O17" s="94">
        <v>0.91638029782349995</v>
      </c>
      <c r="P17" s="94">
        <v>0.93012600229090003</v>
      </c>
      <c r="Q17" s="22">
        <v>760</v>
      </c>
      <c r="R17" s="126">
        <v>0</v>
      </c>
      <c r="S17" s="22">
        <v>710</v>
      </c>
      <c r="T17" s="115">
        <v>1573</v>
      </c>
    </row>
    <row r="18" spans="1:20">
      <c r="A18" s="5">
        <v>45047</v>
      </c>
      <c r="B18" s="93">
        <v>15315</v>
      </c>
      <c r="C18" s="93">
        <v>14370</v>
      </c>
      <c r="D18" s="22">
        <v>14272</v>
      </c>
      <c r="E18" s="93">
        <v>98</v>
      </c>
      <c r="F18" s="125">
        <v>7.0000000000000001E-3</v>
      </c>
      <c r="G18" s="93">
        <v>573</v>
      </c>
      <c r="H18" s="93">
        <v>81</v>
      </c>
      <c r="I18" s="93">
        <v>13</v>
      </c>
      <c r="J18" s="93">
        <v>667</v>
      </c>
      <c r="K18" s="93">
        <v>254729</v>
      </c>
      <c r="L18" s="95">
        <v>17.847999999999999</v>
      </c>
      <c r="M18" s="22">
        <v>12589</v>
      </c>
      <c r="N18" s="22">
        <v>12895</v>
      </c>
      <c r="O18" s="94">
        <v>0.87606123869170005</v>
      </c>
      <c r="P18" s="94">
        <v>0.89735560194849995</v>
      </c>
      <c r="Q18" s="22">
        <v>850</v>
      </c>
      <c r="R18" s="126">
        <v>0</v>
      </c>
      <c r="S18" s="22">
        <v>839</v>
      </c>
      <c r="T18" s="115">
        <v>1176</v>
      </c>
    </row>
    <row r="19" spans="1:20">
      <c r="A19" s="5">
        <v>45078</v>
      </c>
      <c r="B19" s="93">
        <v>15141</v>
      </c>
      <c r="C19" s="93">
        <v>14407</v>
      </c>
      <c r="D19" s="22">
        <v>14377</v>
      </c>
      <c r="E19" s="93">
        <v>30</v>
      </c>
      <c r="F19" s="125">
        <v>2E-3</v>
      </c>
      <c r="G19" s="93">
        <v>568</v>
      </c>
      <c r="H19" s="93">
        <v>25</v>
      </c>
      <c r="I19" s="93">
        <v>7</v>
      </c>
      <c r="J19" s="93">
        <v>600</v>
      </c>
      <c r="K19" s="93">
        <v>88712</v>
      </c>
      <c r="L19" s="95">
        <v>6.17</v>
      </c>
      <c r="M19" s="22">
        <v>13792</v>
      </c>
      <c r="N19" s="22">
        <v>13926</v>
      </c>
      <c r="O19" s="94">
        <v>0.95731241757469998</v>
      </c>
      <c r="P19" s="94">
        <v>0.9666134517942</v>
      </c>
      <c r="Q19" s="22">
        <v>1371</v>
      </c>
      <c r="R19" s="126">
        <v>0</v>
      </c>
      <c r="S19" s="22">
        <v>837</v>
      </c>
      <c r="T19" s="115">
        <v>1428</v>
      </c>
    </row>
    <row r="20" spans="1:20">
      <c r="A20" s="5">
        <v>45108</v>
      </c>
      <c r="B20" s="93">
        <v>15038</v>
      </c>
      <c r="C20" s="93">
        <v>14015</v>
      </c>
      <c r="D20" s="22">
        <v>13976</v>
      </c>
      <c r="E20" s="93">
        <v>39</v>
      </c>
      <c r="F20" s="125">
        <v>3.0000000000000001E-3</v>
      </c>
      <c r="G20" s="93">
        <v>574</v>
      </c>
      <c r="H20" s="93">
        <v>30</v>
      </c>
      <c r="I20" s="93">
        <v>7</v>
      </c>
      <c r="J20" s="93">
        <v>611</v>
      </c>
      <c r="K20" s="93">
        <v>132567</v>
      </c>
      <c r="L20" s="95">
        <v>9.4849999999999994</v>
      </c>
      <c r="M20" s="22">
        <v>13011</v>
      </c>
      <c r="N20" s="22">
        <v>13270</v>
      </c>
      <c r="O20" s="94">
        <v>0.92836246878340001</v>
      </c>
      <c r="P20" s="94">
        <v>0.94684266856929999</v>
      </c>
      <c r="Q20" s="22">
        <v>430</v>
      </c>
      <c r="R20" s="126">
        <v>0</v>
      </c>
      <c r="S20" s="22">
        <v>784</v>
      </c>
      <c r="T20" s="115">
        <v>1801</v>
      </c>
    </row>
    <row r="21" spans="1:20">
      <c r="A21" s="5">
        <v>45139</v>
      </c>
      <c r="B21" s="93">
        <v>15076</v>
      </c>
      <c r="C21" s="93">
        <v>14406</v>
      </c>
      <c r="D21" s="22">
        <v>14355</v>
      </c>
      <c r="E21" s="93">
        <v>51</v>
      </c>
      <c r="F21" s="125">
        <v>4.0000000000000001E-3</v>
      </c>
      <c r="G21" s="93">
        <v>559</v>
      </c>
      <c r="H21" s="93">
        <v>31</v>
      </c>
      <c r="I21" s="93">
        <v>11</v>
      </c>
      <c r="J21" s="93">
        <v>600</v>
      </c>
      <c r="K21" s="93">
        <v>118568</v>
      </c>
      <c r="L21" s="95">
        <v>8.26</v>
      </c>
      <c r="M21" s="22">
        <v>13552</v>
      </c>
      <c r="N21" s="22">
        <v>13769</v>
      </c>
      <c r="O21" s="94">
        <v>0.94071914480069996</v>
      </c>
      <c r="P21" s="94">
        <v>0.95578231292509996</v>
      </c>
      <c r="Q21" s="22">
        <v>624</v>
      </c>
      <c r="R21" s="126">
        <v>0</v>
      </c>
      <c r="S21" s="22">
        <v>820</v>
      </c>
      <c r="T21" s="115">
        <v>1250</v>
      </c>
    </row>
    <row r="22" spans="1:20">
      <c r="A22" s="5">
        <v>45170</v>
      </c>
      <c r="B22" s="93">
        <v>14558</v>
      </c>
      <c r="C22" s="93">
        <v>13807</v>
      </c>
      <c r="D22" s="22">
        <v>13762</v>
      </c>
      <c r="E22" s="93">
        <v>45</v>
      </c>
      <c r="F22" s="125">
        <v>3.0000000000000001E-3</v>
      </c>
      <c r="G22" s="93">
        <v>579</v>
      </c>
      <c r="H22" s="93">
        <v>26</v>
      </c>
      <c r="I22" s="93">
        <v>12</v>
      </c>
      <c r="J22" s="93">
        <v>616</v>
      </c>
      <c r="K22" s="93">
        <v>103387</v>
      </c>
      <c r="L22" s="95">
        <v>7.5119999999999996</v>
      </c>
      <c r="M22" s="22">
        <v>13104</v>
      </c>
      <c r="N22" s="22">
        <v>13253</v>
      </c>
      <c r="O22" s="94">
        <v>0.94908379807340004</v>
      </c>
      <c r="P22" s="94">
        <v>0.95987542550869998</v>
      </c>
      <c r="Q22" s="22">
        <v>829</v>
      </c>
      <c r="R22" s="126">
        <v>0</v>
      </c>
      <c r="S22" s="22">
        <v>760</v>
      </c>
      <c r="T22" s="115">
        <v>1590</v>
      </c>
    </row>
    <row r="23" spans="1:20">
      <c r="A23" s="5">
        <v>45200</v>
      </c>
      <c r="B23" s="93">
        <v>15808</v>
      </c>
      <c r="C23" s="93">
        <v>15451</v>
      </c>
      <c r="D23" s="22">
        <v>15422</v>
      </c>
      <c r="E23" s="93">
        <v>29</v>
      </c>
      <c r="F23" s="125">
        <v>2E-3</v>
      </c>
      <c r="G23" s="93">
        <v>575</v>
      </c>
      <c r="H23" s="93">
        <v>23</v>
      </c>
      <c r="I23" s="93">
        <v>10</v>
      </c>
      <c r="J23" s="93">
        <v>608</v>
      </c>
      <c r="K23" s="93">
        <v>116452</v>
      </c>
      <c r="L23" s="95">
        <v>7.5510000000000002</v>
      </c>
      <c r="M23" s="22">
        <v>14716</v>
      </c>
      <c r="N23" s="22">
        <v>14897</v>
      </c>
      <c r="O23" s="94">
        <v>0.95243026341329995</v>
      </c>
      <c r="P23" s="94">
        <v>0.96414471555229997</v>
      </c>
      <c r="Q23" s="22">
        <v>1042</v>
      </c>
      <c r="R23" s="126">
        <v>0</v>
      </c>
      <c r="S23" s="22">
        <v>812</v>
      </c>
      <c r="T23" s="115">
        <v>1692</v>
      </c>
    </row>
    <row r="24" spans="1:20">
      <c r="A24" s="5">
        <v>45231</v>
      </c>
      <c r="B24" s="93">
        <v>16558</v>
      </c>
      <c r="C24" s="93">
        <v>16495</v>
      </c>
      <c r="D24" s="22">
        <v>16352</v>
      </c>
      <c r="E24" s="93">
        <v>124</v>
      </c>
      <c r="F24" s="125">
        <v>8.0000000000000002E-3</v>
      </c>
      <c r="G24" s="93">
        <v>564</v>
      </c>
      <c r="H24" s="93">
        <v>27</v>
      </c>
      <c r="I24" s="93">
        <v>8</v>
      </c>
      <c r="J24" s="93">
        <v>598</v>
      </c>
      <c r="K24" s="93">
        <v>143632</v>
      </c>
      <c r="L24" s="95">
        <v>8.7840000000000007</v>
      </c>
      <c r="M24" s="22">
        <v>15496</v>
      </c>
      <c r="N24" s="22">
        <v>15710</v>
      </c>
      <c r="O24" s="94">
        <v>0.93943619278559998</v>
      </c>
      <c r="P24" s="94">
        <v>0.95240982115789996</v>
      </c>
      <c r="Q24" s="22">
        <v>1861</v>
      </c>
      <c r="R24" s="126">
        <v>19</v>
      </c>
      <c r="S24" s="22">
        <v>846</v>
      </c>
      <c r="T24" s="115">
        <v>1600</v>
      </c>
    </row>
    <row r="25" spans="1:20">
      <c r="A25" s="5">
        <v>45261</v>
      </c>
      <c r="B25" s="93">
        <v>15642</v>
      </c>
      <c r="C25" s="93">
        <v>16152</v>
      </c>
      <c r="D25" s="22">
        <v>16097</v>
      </c>
      <c r="E25" s="93">
        <v>55</v>
      </c>
      <c r="F25" s="125">
        <v>3.0000000000000001E-3</v>
      </c>
      <c r="G25" s="93">
        <v>562</v>
      </c>
      <c r="H25" s="93">
        <v>32</v>
      </c>
      <c r="I25" s="93">
        <v>10</v>
      </c>
      <c r="J25" s="93">
        <v>603</v>
      </c>
      <c r="K25" s="93">
        <v>114888</v>
      </c>
      <c r="L25" s="95">
        <v>7.1369999999999996</v>
      </c>
      <c r="M25" s="22">
        <v>15477</v>
      </c>
      <c r="N25" s="22">
        <v>15655</v>
      </c>
      <c r="O25" s="94">
        <v>0.95820950965819995</v>
      </c>
      <c r="P25" s="94">
        <v>0.96922981674090003</v>
      </c>
      <c r="Q25" s="22">
        <v>1622</v>
      </c>
      <c r="R25" s="126">
        <v>0</v>
      </c>
      <c r="S25" s="22">
        <v>887</v>
      </c>
      <c r="T25" s="115">
        <v>2126</v>
      </c>
    </row>
    <row r="26" spans="1:20">
      <c r="A26" s="23"/>
      <c r="B26" s="24"/>
      <c r="C26" s="24"/>
      <c r="D26" s="24"/>
      <c r="E26" s="24"/>
      <c r="F26" s="23"/>
      <c r="G26" s="24"/>
      <c r="H26" s="24"/>
      <c r="I26" s="24"/>
      <c r="J26" s="24"/>
      <c r="K26" s="24"/>
      <c r="L26" s="25"/>
      <c r="M26" s="24"/>
      <c r="N26" s="24"/>
      <c r="O26" s="26"/>
      <c r="P26" s="26"/>
      <c r="Q26" s="27"/>
      <c r="R26" s="27"/>
      <c r="S26" s="27"/>
      <c r="T26" s="27"/>
    </row>
    <row r="27" spans="1:20" ht="45">
      <c r="A27" s="17" t="s">
        <v>22</v>
      </c>
      <c r="B27" s="18" t="s">
        <v>3</v>
      </c>
      <c r="C27" s="18" t="s">
        <v>4</v>
      </c>
      <c r="D27" s="18" t="s">
        <v>5</v>
      </c>
      <c r="E27" s="18" t="s">
        <v>6</v>
      </c>
      <c r="F27" s="17" t="s">
        <v>7</v>
      </c>
      <c r="G27" s="18" t="s">
        <v>10</v>
      </c>
      <c r="H27" s="18" t="s">
        <v>11</v>
      </c>
      <c r="I27" s="18" t="s">
        <v>12</v>
      </c>
      <c r="J27" s="18" t="s">
        <v>13</v>
      </c>
      <c r="K27" s="17" t="s">
        <v>14</v>
      </c>
      <c r="L27" s="19" t="s">
        <v>15</v>
      </c>
      <c r="M27" s="17" t="s">
        <v>17</v>
      </c>
      <c r="N27" s="17" t="s">
        <v>47</v>
      </c>
      <c r="O27" s="20" t="s">
        <v>19</v>
      </c>
      <c r="P27" s="20" t="s">
        <v>48</v>
      </c>
      <c r="Q27" s="21" t="s">
        <v>49</v>
      </c>
      <c r="R27" s="21" t="s">
        <v>50</v>
      </c>
      <c r="S27" s="61" t="s">
        <v>51</v>
      </c>
      <c r="T27" s="61" t="s">
        <v>21</v>
      </c>
    </row>
    <row r="28" spans="1:20">
      <c r="A28" s="11" t="s">
        <v>24</v>
      </c>
      <c r="B28" s="72">
        <f>SUM(B14:B16)</f>
        <v>43965</v>
      </c>
      <c r="C28" s="72">
        <f>SUM(C14:C16)</f>
        <v>40696</v>
      </c>
      <c r="D28" s="72">
        <f>SUM(D14:D16)</f>
        <v>40584</v>
      </c>
      <c r="E28" s="72">
        <f>SUM(E14:E16)</f>
        <v>112</v>
      </c>
      <c r="F28" s="73">
        <v>3.0000000000000001E-3</v>
      </c>
      <c r="G28" s="72">
        <v>550</v>
      </c>
      <c r="H28" s="72">
        <v>60</v>
      </c>
      <c r="I28" s="74">
        <v>12</v>
      </c>
      <c r="J28" s="72">
        <v>621</v>
      </c>
      <c r="K28" s="72">
        <f>SUM(K14:K16)</f>
        <v>252303</v>
      </c>
      <c r="L28" s="75">
        <v>6.2169999999999996</v>
      </c>
      <c r="M28" s="72">
        <f>SUM(M14:M16)</f>
        <v>39162</v>
      </c>
      <c r="N28" s="72">
        <f>SUM(N14:N16)</f>
        <v>39409</v>
      </c>
      <c r="O28" s="73">
        <f>AVERAGE(O14:O16)</f>
        <v>0.96208233863743331</v>
      </c>
      <c r="P28" s="73">
        <f>AVERAGE(P14:P16)</f>
        <v>0.9682038382292667</v>
      </c>
      <c r="Q28" s="72">
        <f>MAX(Q14:Q16)</f>
        <v>1249</v>
      </c>
      <c r="R28" s="127">
        <v>0</v>
      </c>
      <c r="S28" s="72">
        <f>SUM(S14:S16)</f>
        <v>2083</v>
      </c>
      <c r="T28" s="72">
        <v>4021</v>
      </c>
    </row>
    <row r="29" spans="1:20">
      <c r="A29" s="11" t="s">
        <v>25</v>
      </c>
      <c r="B29" s="72">
        <f>SUM(B17:B19)</f>
        <v>44487</v>
      </c>
      <c r="C29" s="72">
        <f>SUM(C17:C19)</f>
        <v>41872</v>
      </c>
      <c r="D29" s="72">
        <f>SUM(D17:D19)</f>
        <v>41650</v>
      </c>
      <c r="E29" s="72">
        <f>SUM(E17:E19)</f>
        <v>222</v>
      </c>
      <c r="F29" s="73">
        <v>5.0000000000000001E-3</v>
      </c>
      <c r="G29" s="72">
        <v>575</v>
      </c>
      <c r="H29" s="72">
        <v>61</v>
      </c>
      <c r="I29" s="74">
        <v>10</v>
      </c>
      <c r="J29" s="72">
        <v>647</v>
      </c>
      <c r="K29" s="72">
        <f>SUM(K17:K19)</f>
        <v>510653</v>
      </c>
      <c r="L29" s="75">
        <v>12.260999999999999</v>
      </c>
      <c r="M29" s="72">
        <f>SUM(M17:M19)</f>
        <v>38381</v>
      </c>
      <c r="N29" s="72">
        <f>SUM(N17:N19)</f>
        <v>39001</v>
      </c>
      <c r="O29" s="73">
        <f>AVERAGE(O17:O19)</f>
        <v>0.91658465136330003</v>
      </c>
      <c r="P29" s="73">
        <f>AVERAGE(P17:P19)</f>
        <v>0.9313650186778667</v>
      </c>
      <c r="Q29" s="72">
        <f>MAX(Q17:Q19)</f>
        <v>1371</v>
      </c>
      <c r="R29" s="127">
        <v>0</v>
      </c>
      <c r="S29" s="72">
        <f>SUM(S17:S19)</f>
        <v>2386</v>
      </c>
      <c r="T29" s="72">
        <v>4177</v>
      </c>
    </row>
    <row r="30" spans="1:20">
      <c r="A30" s="11" t="s">
        <v>26</v>
      </c>
      <c r="B30" s="72">
        <f>SUM(B20:B22)</f>
        <v>44672</v>
      </c>
      <c r="C30" s="72">
        <f>SUM(C20:C22)</f>
        <v>42228</v>
      </c>
      <c r="D30" s="72">
        <f>SUM(D20:D22)</f>
        <v>42093</v>
      </c>
      <c r="E30" s="72">
        <f>SUM(E20:E22)</f>
        <v>135</v>
      </c>
      <c r="F30" s="73">
        <v>3.0000000000000001E-3</v>
      </c>
      <c r="G30" s="72">
        <v>570</v>
      </c>
      <c r="H30" s="72">
        <v>29</v>
      </c>
      <c r="I30" s="74">
        <v>10</v>
      </c>
      <c r="J30" s="72">
        <v>609</v>
      </c>
      <c r="K30" s="72">
        <f>SUM(K20:K22)</f>
        <v>354522</v>
      </c>
      <c r="L30" s="75">
        <v>8.4220000000000006</v>
      </c>
      <c r="M30" s="72">
        <f>SUM(M20:M22)</f>
        <v>39667</v>
      </c>
      <c r="N30" s="72">
        <f>SUM(N20:N22)</f>
        <v>40292</v>
      </c>
      <c r="O30" s="73">
        <f>AVERAGE(O20:O22)</f>
        <v>0.93938847055250008</v>
      </c>
      <c r="P30" s="73">
        <f>AVERAGE(P20:P22)</f>
        <v>0.95416680233436668</v>
      </c>
      <c r="Q30" s="72">
        <f>MAX(Q20:Q22)</f>
        <v>829</v>
      </c>
      <c r="R30" s="127">
        <v>0</v>
      </c>
      <c r="S30" s="72">
        <f>SUM(S20:S22)</f>
        <v>2364</v>
      </c>
      <c r="T30" s="72">
        <v>4641</v>
      </c>
    </row>
    <row r="31" spans="1:20">
      <c r="A31" s="11" t="s">
        <v>27</v>
      </c>
      <c r="B31" s="72">
        <f>SUM(B23:B25)</f>
        <v>48008</v>
      </c>
      <c r="C31" s="72">
        <f>SUM(C23:C25)</f>
        <v>48098</v>
      </c>
      <c r="D31" s="72">
        <f>SUM(D23:D25)</f>
        <v>47871</v>
      </c>
      <c r="E31" s="72">
        <f>SUM(E23:E25)</f>
        <v>208</v>
      </c>
      <c r="F31" s="73">
        <v>4.0000000000000001E-3</v>
      </c>
      <c r="G31" s="72">
        <v>567</v>
      </c>
      <c r="H31" s="72">
        <v>27</v>
      </c>
      <c r="I31" s="74">
        <v>9</v>
      </c>
      <c r="J31" s="72">
        <v>603</v>
      </c>
      <c r="K31" s="72">
        <f>SUM(K23:K25)</f>
        <v>374972</v>
      </c>
      <c r="L31" s="75">
        <v>7.8330000000000002</v>
      </c>
      <c r="M31" s="72">
        <f>SUM(M23:M25)</f>
        <v>45689</v>
      </c>
      <c r="N31" s="72">
        <f>SUM(N23:N25)</f>
        <v>46262</v>
      </c>
      <c r="O31" s="73">
        <f>AVERAGE(O23:O25)</f>
        <v>0.95002532195236655</v>
      </c>
      <c r="P31" s="73">
        <f>AVERAGE(P23:P25)</f>
        <v>0.96192811781703336</v>
      </c>
      <c r="Q31" s="72">
        <f>MAX(Q23:Q25)</f>
        <v>1861</v>
      </c>
      <c r="R31" s="127">
        <v>19</v>
      </c>
      <c r="S31" s="72">
        <f>SUM(S23:S25)</f>
        <v>2545</v>
      </c>
      <c r="T31" s="72">
        <v>5418</v>
      </c>
    </row>
    <row r="32" spans="1:20" ht="15.75">
      <c r="A32" s="56"/>
      <c r="B32" s="41"/>
      <c r="C32" s="41"/>
      <c r="D32" s="41"/>
      <c r="E32" s="41"/>
      <c r="F32" s="42"/>
      <c r="G32" s="41"/>
      <c r="H32" s="41"/>
      <c r="I32" s="41"/>
      <c r="J32" s="41"/>
      <c r="K32" s="41"/>
      <c r="L32" s="43"/>
      <c r="M32" s="41"/>
      <c r="N32" s="41"/>
      <c r="O32" s="57"/>
      <c r="P32" s="57"/>
      <c r="Q32" s="41"/>
      <c r="R32" s="41"/>
      <c r="S32" s="22"/>
      <c r="T32" s="22"/>
    </row>
    <row r="33" spans="1:20">
      <c r="A33" s="58" t="s">
        <v>28</v>
      </c>
      <c r="B33" s="79">
        <f>SUM(B14:B25)</f>
        <v>181132</v>
      </c>
      <c r="C33" s="79">
        <f>SUM(C14:C25)</f>
        <v>172894</v>
      </c>
      <c r="D33" s="79">
        <f>SUM(D14:D25)</f>
        <v>172198</v>
      </c>
      <c r="E33" s="79">
        <f>SUM(E14:E25)</f>
        <v>677</v>
      </c>
      <c r="F33" s="80">
        <v>3.6269211536260173E-3</v>
      </c>
      <c r="G33" s="79">
        <v>566</v>
      </c>
      <c r="H33" s="79">
        <v>44</v>
      </c>
      <c r="I33" s="79">
        <v>10</v>
      </c>
      <c r="J33" s="79">
        <v>619</v>
      </c>
      <c r="K33" s="79">
        <f>SUM(K14:K25)</f>
        <v>1492450</v>
      </c>
      <c r="L33" s="106">
        <v>8.6999999999999993</v>
      </c>
      <c r="M33" s="79">
        <f>SUM(M14:M25)</f>
        <v>162899</v>
      </c>
      <c r="N33" s="79">
        <f>SUM(N14:N25)</f>
        <v>164964</v>
      </c>
      <c r="O33" s="80">
        <f>AVERAGE(O14:O25)</f>
        <v>0.94202019562639994</v>
      </c>
      <c r="P33" s="80">
        <f>AVERAGE(P14:P25)</f>
        <v>0.95391594426463311</v>
      </c>
      <c r="Q33" s="79">
        <f>MAX(Q28:Q31)</f>
        <v>1861</v>
      </c>
      <c r="R33" s="79">
        <v>19</v>
      </c>
      <c r="S33" s="79">
        <f>SUM(S14:S25)</f>
        <v>9378</v>
      </c>
      <c r="T33" s="79">
        <v>18257</v>
      </c>
    </row>
    <row r="35" spans="1:20">
      <c r="A35" s="119" t="s">
        <v>29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6" spans="1:20" ht="25.5">
      <c r="A36" s="83" t="s">
        <v>30</v>
      </c>
      <c r="B36" s="122" t="s">
        <v>31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20" ht="15" customHeight="1">
      <c r="A37" s="16" t="s">
        <v>3</v>
      </c>
      <c r="B37" s="110" t="s">
        <v>32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spans="1:20" ht="15" customHeight="1">
      <c r="A38" s="16" t="s">
        <v>4</v>
      </c>
      <c r="B38" s="110" t="s">
        <v>33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0" ht="15" customHeight="1">
      <c r="A39" s="16" t="s">
        <v>5</v>
      </c>
      <c r="B39" s="110" t="s">
        <v>34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0" ht="15" customHeight="1">
      <c r="A40" s="16" t="s">
        <v>8</v>
      </c>
      <c r="B40" s="110" t="s">
        <v>35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spans="1:20" ht="15" customHeight="1">
      <c r="A41" s="16" t="s">
        <v>9</v>
      </c>
      <c r="B41" s="110" t="s">
        <v>36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spans="1:20" ht="15" customHeight="1">
      <c r="A42" s="16" t="s">
        <v>10</v>
      </c>
      <c r="B42" s="110" t="s">
        <v>37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spans="1:20" ht="15" customHeight="1">
      <c r="A43" s="16" t="s">
        <v>11</v>
      </c>
      <c r="B43" s="110" t="s">
        <v>38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spans="1:20" ht="15" customHeight="1">
      <c r="A44" s="16" t="s">
        <v>12</v>
      </c>
      <c r="B44" s="110" t="s">
        <v>39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spans="1:20" ht="15" customHeight="1">
      <c r="A45" s="16" t="s">
        <v>13</v>
      </c>
      <c r="B45" s="110" t="s">
        <v>40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0" ht="15" customHeight="1">
      <c r="A46" s="16" t="s">
        <v>15</v>
      </c>
      <c r="B46" s="110" t="s">
        <v>41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 ht="15" customHeight="1">
      <c r="A47" s="16" t="s">
        <v>17</v>
      </c>
      <c r="B47" s="110" t="s">
        <v>43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0" ht="15" customHeight="1">
      <c r="A48" s="16" t="s">
        <v>47</v>
      </c>
      <c r="B48" s="110" t="s">
        <v>52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spans="1:20" ht="15" customHeight="1">
      <c r="A49" s="16" t="s">
        <v>19</v>
      </c>
      <c r="B49" s="110" t="s">
        <v>45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</row>
    <row r="50" spans="1:20" ht="15" customHeight="1">
      <c r="A50" s="16" t="s">
        <v>48</v>
      </c>
      <c r="B50" s="110" t="s">
        <v>53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</sheetData>
  <mergeCells count="18">
    <mergeCell ref="B45:T45"/>
    <mergeCell ref="B46:T46"/>
    <mergeCell ref="B47:T47"/>
    <mergeCell ref="B48:T48"/>
    <mergeCell ref="B49:T49"/>
    <mergeCell ref="B50:T50"/>
    <mergeCell ref="B39:T39"/>
    <mergeCell ref="B40:T40"/>
    <mergeCell ref="B41:T41"/>
    <mergeCell ref="B42:T42"/>
    <mergeCell ref="B43:T43"/>
    <mergeCell ref="B44:T44"/>
    <mergeCell ref="A1:T1"/>
    <mergeCell ref="A11:T11"/>
    <mergeCell ref="A35:T35"/>
    <mergeCell ref="B36:T36"/>
    <mergeCell ref="B37:T37"/>
    <mergeCell ref="B38:T38"/>
  </mergeCells>
  <printOptions horizontalCentered="1"/>
  <pageMargins left="0.7" right="0.7" top="0.75" bottom="0.75" header="0.3" footer="0.3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4" ma:contentTypeDescription="Create a new document." ma:contentTypeScope="" ma:versionID="911e90756f1a8f99ab724d8c494ca10d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d57265b468b446593b0420d95fd5c67e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163F0-7685-490D-9F16-68B064AF8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1CC3AD-C16E-4C52-A8DD-BD112C50FD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DC2ECD-4F7D-4585-A6E3-AD4E31ACCEDA}">
  <ds:schemaRefs>
    <ds:schemaRef ds:uri="http://schemas.microsoft.com/office/2006/metadata/properties"/>
    <ds:schemaRef ds:uri="http://schemas.microsoft.com/office/2006/documentManagement/types"/>
    <ds:schemaRef ds:uri="e30322df-4678-4aa1-a580-43db0ad4dc19"/>
    <ds:schemaRef ds:uri="http://purl.org/dc/elements/1.1/"/>
    <ds:schemaRef ds:uri="ab618fd4-0eec-4503-8b45-86ae85b72bf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2021 Commercial Call Stats</vt:lpstr>
      <vt:lpstr>2022 Commercial Call Stats</vt:lpstr>
      <vt:lpstr>2023 Commercial Call Stats</vt:lpstr>
      <vt:lpstr>2021 EGWP Call Stats</vt:lpstr>
      <vt:lpstr>2022 EGWP Call Stats</vt:lpstr>
      <vt:lpstr>2023 EGWP Call Stats</vt:lpstr>
      <vt:lpstr>'2021 Commercial Call Stats'!Print_Area</vt:lpstr>
      <vt:lpstr>'2021 EGWP Call Stats'!Print_Area</vt:lpstr>
      <vt:lpstr>'2022 Commercial Call Stats'!Print_Area</vt:lpstr>
      <vt:lpstr>'2022 EGWP Call Stats'!Print_Area</vt:lpstr>
      <vt:lpstr>'2023 Commercial Call Stats'!Print_Area</vt:lpstr>
      <vt:lpstr>'2023 EGWP Call Stats'!Print_Area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Sandhya (DCS)</dc:creator>
  <cp:keywords/>
  <dc:description/>
  <cp:lastModifiedBy>Valenchis, Diana (CS)</cp:lastModifiedBy>
  <cp:revision/>
  <cp:lastPrinted>2024-03-27T13:10:00Z</cp:lastPrinted>
  <dcterms:created xsi:type="dcterms:W3CDTF">2023-03-28T16:33:55Z</dcterms:created>
  <dcterms:modified xsi:type="dcterms:W3CDTF">2024-03-27T13:10:26Z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